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roc plan 2014-2017" sheetId="1" r:id="rId1"/>
  </sheets>
  <definedNames/>
  <calcPr fullCalcOnLoad="1"/>
</workbook>
</file>

<file path=xl/sharedStrings.xml><?xml version="1.0" encoding="utf-8"?>
<sst xmlns="http://schemas.openxmlformats.org/spreadsheetml/2006/main" count="691" uniqueCount="276">
  <si>
    <t>Type</t>
  </si>
  <si>
    <t>Proc Method</t>
  </si>
  <si>
    <t>No of packages</t>
  </si>
  <si>
    <t>Preparation</t>
  </si>
  <si>
    <t>Evaluation</t>
  </si>
  <si>
    <t>Ctr. Signed</t>
  </si>
  <si>
    <t>Ctr. Complete</t>
  </si>
  <si>
    <t>CS</t>
  </si>
  <si>
    <t>IC</t>
  </si>
  <si>
    <t>Issue (REI/SPN/RFP/ITQ/IFB)</t>
  </si>
  <si>
    <t>CQ</t>
  </si>
  <si>
    <t>QCBS</t>
  </si>
  <si>
    <t>Functional analysis of SWC</t>
  </si>
  <si>
    <t>CCT</t>
  </si>
  <si>
    <t>2.1.2</t>
  </si>
  <si>
    <t>2.1.3</t>
  </si>
  <si>
    <t>1.1.1</t>
  </si>
  <si>
    <t>1.2.1</t>
  </si>
  <si>
    <t>Operational Audit</t>
  </si>
  <si>
    <t>Performance Audit</t>
  </si>
  <si>
    <t>Surveys and Data Collection</t>
  </si>
  <si>
    <t>Head of PMU</t>
  </si>
  <si>
    <t>Procurement manager</t>
  </si>
  <si>
    <t>Financial manager</t>
  </si>
  <si>
    <t>Social Component Coordinator</t>
  </si>
  <si>
    <t>3.1.1</t>
  </si>
  <si>
    <t>3.1.2</t>
  </si>
  <si>
    <t>3.1.3</t>
  </si>
  <si>
    <t>3.1.4</t>
  </si>
  <si>
    <t>3.1.5</t>
  </si>
  <si>
    <t>3.1.6</t>
  </si>
  <si>
    <t>3.2.1</t>
  </si>
  <si>
    <t>2.3.1</t>
  </si>
  <si>
    <t>2.1.4</t>
  </si>
  <si>
    <t>2.1.5</t>
  </si>
  <si>
    <t>2.3.2</t>
  </si>
  <si>
    <t>n.a</t>
  </si>
  <si>
    <t>ICB</t>
  </si>
  <si>
    <t>CCT Internal auditor</t>
  </si>
  <si>
    <t>2.3.3</t>
  </si>
  <si>
    <t>3.2.3</t>
  </si>
  <si>
    <t>SH</t>
  </si>
  <si>
    <t>SS</t>
  </si>
  <si>
    <t>LCS</t>
  </si>
  <si>
    <t>IOC</t>
  </si>
  <si>
    <t>G</t>
  </si>
  <si>
    <t>OC</t>
  </si>
  <si>
    <t>Equipment for PMO</t>
  </si>
  <si>
    <t>n/a</t>
  </si>
  <si>
    <t>Cash</t>
  </si>
  <si>
    <t>TR</t>
  </si>
  <si>
    <t>COMPONENT 1 - ENHANCING THE HUMAN CAPITAL LINKS TO CASH BENEFITS</t>
  </si>
  <si>
    <t>Sub-component 1: Implementation of a CCT Program for poor families with children</t>
  </si>
  <si>
    <t>COMPONENT 2: STRENGTHENING SAFETY NET ADMINISTRATION</t>
  </si>
  <si>
    <t>2.2.5</t>
  </si>
  <si>
    <t>2.2.6</t>
  </si>
  <si>
    <t>Subcomponent 1: Project Management</t>
  </si>
  <si>
    <t>3.1.7</t>
  </si>
  <si>
    <t>3.1.9</t>
  </si>
  <si>
    <t>3.3.1</t>
  </si>
  <si>
    <t>3.3.2</t>
  </si>
  <si>
    <t>Printing of of promotional posters and leaflets</t>
  </si>
  <si>
    <t>3.1.10</t>
  </si>
  <si>
    <t>FMS license</t>
  </si>
  <si>
    <t>DC</t>
  </si>
  <si>
    <t>Training (Seminars)</t>
  </si>
  <si>
    <t>2.2.4A</t>
  </si>
  <si>
    <t>2.2.4B</t>
  </si>
  <si>
    <t>Benefits Registration and  Operations Officer</t>
  </si>
  <si>
    <t>3.1.11</t>
  </si>
  <si>
    <t>2.1.7</t>
  </si>
  <si>
    <t>CBMIS development</t>
  </si>
  <si>
    <t>2.1.9</t>
  </si>
  <si>
    <t>Training of CCT Program administration</t>
  </si>
  <si>
    <t>2.1.10</t>
  </si>
  <si>
    <t>SFP and network card</t>
  </si>
  <si>
    <t>Prior/ Post review</t>
  </si>
  <si>
    <t>Prior</t>
  </si>
  <si>
    <t>Bids/CV's/ proposals received</t>
  </si>
  <si>
    <t>MIS Officer 1</t>
  </si>
  <si>
    <t>MIS Officer 2</t>
  </si>
  <si>
    <t>1.1.1.1</t>
  </si>
  <si>
    <t>CCT for education 2010-2011</t>
  </si>
  <si>
    <t>1.1.1.2</t>
  </si>
  <si>
    <t>1.1.1.3</t>
  </si>
  <si>
    <t>1.1.1.4</t>
  </si>
  <si>
    <t>CCT for education 2011-2012</t>
  </si>
  <si>
    <t>CCT for education 2012-2013</t>
  </si>
  <si>
    <t>CCT for education 2013-2014</t>
  </si>
  <si>
    <t>Activity</t>
  </si>
  <si>
    <t>SSS</t>
  </si>
  <si>
    <t>2.1.11</t>
  </si>
  <si>
    <t>Additional network equipment</t>
  </si>
  <si>
    <t>2.1.12</t>
  </si>
  <si>
    <t xml:space="preserve">Metal Office Cupboard </t>
  </si>
  <si>
    <t>2.1.13</t>
  </si>
  <si>
    <t>Internet Services</t>
  </si>
  <si>
    <t>3.1.12</t>
  </si>
  <si>
    <t>Coordinator for educational area</t>
  </si>
  <si>
    <t xml:space="preserve">Project manager </t>
  </si>
  <si>
    <t>2.2.7</t>
  </si>
  <si>
    <t>IT Coordinator</t>
  </si>
  <si>
    <t>2.1.15</t>
  </si>
  <si>
    <t>Anti Virus Licenses</t>
  </si>
  <si>
    <t>ISO standardization of the social institutions</t>
  </si>
  <si>
    <t>3.3.3</t>
  </si>
  <si>
    <t xml:space="preserve">CCT Public Campaign </t>
  </si>
  <si>
    <t>2.1.17</t>
  </si>
  <si>
    <t>2.1.18</t>
  </si>
  <si>
    <t>Fire and humidity equipment</t>
  </si>
  <si>
    <t>Maintenance of the CCT Interim database</t>
  </si>
  <si>
    <t xml:space="preserve">Survey on public opinion </t>
  </si>
  <si>
    <t>Monitoring and Evaluation Officer</t>
  </si>
  <si>
    <t>Subcomponent 3: Development and application of oversight and control mechanisms to monitor implementation over CCT</t>
  </si>
  <si>
    <t>Line item</t>
  </si>
  <si>
    <t>2.2.3/1</t>
  </si>
  <si>
    <t>2.2.3/2</t>
  </si>
  <si>
    <t>Public Outreach**</t>
  </si>
  <si>
    <t xml:space="preserve">Consultant for  CCT interventions in primary education </t>
  </si>
  <si>
    <t>Training of the  SWC and MLSP  staff</t>
  </si>
  <si>
    <t>2.1.8/2.B.4A</t>
  </si>
  <si>
    <t xml:space="preserve">Labor Market Activation Advisor 
</t>
  </si>
  <si>
    <t>2.1.19</t>
  </si>
  <si>
    <t>2.1.20</t>
  </si>
  <si>
    <t>Network Specialist</t>
  </si>
  <si>
    <t>2.1.21</t>
  </si>
  <si>
    <t>2.1.22</t>
  </si>
  <si>
    <t>2.1.23</t>
  </si>
  <si>
    <t>Expert on Social Assistance and child allowance benefits</t>
  </si>
  <si>
    <t>3.1.13</t>
  </si>
  <si>
    <t>Project management/procurement assistant</t>
  </si>
  <si>
    <t xml:space="preserve">Sub-component 1:  Strengthening the efficiancy and effrectivness of the overall safety net </t>
  </si>
  <si>
    <t xml:space="preserve">Upgrade of CBMIS  and data entry </t>
  </si>
  <si>
    <t>2.1.24</t>
  </si>
  <si>
    <t>1.1.1.5</t>
  </si>
  <si>
    <t>CCT for education 2014-2015</t>
  </si>
  <si>
    <t>2.1.26</t>
  </si>
  <si>
    <t>2.1.27</t>
  </si>
  <si>
    <t>W</t>
  </si>
  <si>
    <t>NCB</t>
  </si>
  <si>
    <t>Procurement of scanners</t>
  </si>
  <si>
    <t>2.3.4</t>
  </si>
  <si>
    <t>Provision of Conditional Cash Transfers for secundary education</t>
  </si>
  <si>
    <t xml:space="preserve">Sub-component 2:  Identification, development and implementation of a pilot CCT program </t>
  </si>
  <si>
    <t>1.2.2</t>
  </si>
  <si>
    <t>1.2.3</t>
  </si>
  <si>
    <t>Extension CCT (additional intervention) 2013</t>
  </si>
  <si>
    <t>Extension CCT (additional intervention) 2014</t>
  </si>
  <si>
    <t>Extension CCT (additional intervention) 2015</t>
  </si>
  <si>
    <t>2nd Follow up Data Collection</t>
  </si>
  <si>
    <t>IC/SSS</t>
  </si>
  <si>
    <t>2.1.29</t>
  </si>
  <si>
    <t xml:space="preserve">International Advisor </t>
  </si>
  <si>
    <t xml:space="preserve">Project Audit </t>
  </si>
  <si>
    <t>2.1.30</t>
  </si>
  <si>
    <t>1.2.4</t>
  </si>
  <si>
    <t>Sub-component 2: Capacity Building for program management at the ministerial level</t>
  </si>
  <si>
    <t>Internet Services for MLSP and the social institutions for 2012</t>
  </si>
  <si>
    <t>Follow up survey on public opinion</t>
  </si>
  <si>
    <t>UPS harware for the SWC and the Social Institutions</t>
  </si>
  <si>
    <t>Interconnectivity and data exchange consultant</t>
  </si>
  <si>
    <t>2.1.31</t>
  </si>
  <si>
    <t>Design and supervision of the reconstruction  of 4 SWCS</t>
  </si>
  <si>
    <t>Network equipment</t>
  </si>
  <si>
    <t>Subcomponent 2: Monitoring and Impact Evaluation</t>
  </si>
  <si>
    <t>Subcomponent 3:Dissemination, communications and awareness activities</t>
  </si>
  <si>
    <t>Reconstructions of the 4 SWC's</t>
  </si>
  <si>
    <t>Reconstructions of the 7 SWC's</t>
  </si>
  <si>
    <t>20.11.201</t>
  </si>
  <si>
    <t>Computers for PMU and CCTIU</t>
  </si>
  <si>
    <t>2.2.8</t>
  </si>
  <si>
    <t>2.2.9</t>
  </si>
  <si>
    <t>Software license for NEA</t>
  </si>
  <si>
    <t>Sub-component 4:  Civil works for refurbishment of the SWCs</t>
  </si>
  <si>
    <t>Computers for MLSP/ NEA</t>
  </si>
  <si>
    <t>20,07,2013</t>
  </si>
  <si>
    <t>25,07,2013</t>
  </si>
  <si>
    <t>2.4.1</t>
  </si>
  <si>
    <t>2.4.2</t>
  </si>
  <si>
    <t>2.4.3</t>
  </si>
  <si>
    <t>3.2.5</t>
  </si>
  <si>
    <t>3.1.14</t>
  </si>
  <si>
    <t xml:space="preserve">Project management assistant </t>
  </si>
  <si>
    <t>3.3.4</t>
  </si>
  <si>
    <t xml:space="preserve">Printing of of promotional posters and f;yers </t>
  </si>
  <si>
    <t>2.2.10</t>
  </si>
  <si>
    <t>Monitoring and Evaluation Assistant</t>
  </si>
  <si>
    <t>3.1.15</t>
  </si>
  <si>
    <t>Civil engineer/architect</t>
  </si>
  <si>
    <t>Post rewiev</t>
  </si>
  <si>
    <t>2.2.11</t>
  </si>
  <si>
    <t>2.1.32</t>
  </si>
  <si>
    <t>CISCO warranty support</t>
  </si>
  <si>
    <t>Mainatance and improvement of CB Management Information System</t>
  </si>
  <si>
    <t>2.1.28</t>
  </si>
  <si>
    <t>Office furniture for the SWC's 7</t>
  </si>
  <si>
    <t>Office furniture for the SWC's 4</t>
  </si>
  <si>
    <t>2.1.6</t>
  </si>
  <si>
    <t>2.1.33</t>
  </si>
  <si>
    <t>2.1.14</t>
  </si>
  <si>
    <t>2.1.34</t>
  </si>
  <si>
    <t>2.1.35</t>
  </si>
  <si>
    <t>2.1.36</t>
  </si>
  <si>
    <t>2.1.25</t>
  </si>
  <si>
    <t>2.1.37</t>
  </si>
  <si>
    <t>2.2.12</t>
  </si>
  <si>
    <t>3.2.6</t>
  </si>
  <si>
    <t xml:space="preserve">3.2.4/3.3.1-International Advisor </t>
  </si>
  <si>
    <t>3.2.4</t>
  </si>
  <si>
    <t>3.1.8</t>
  </si>
  <si>
    <t xml:space="preserve">Equipment (4 years ) </t>
  </si>
  <si>
    <t>2.1.21.1-1Internet Services for MLSP and the social institutions for 2013</t>
  </si>
  <si>
    <t>2.1.30A -Design and supervision of the reconstruction of 7 SWCs</t>
  </si>
  <si>
    <t>2.1.38</t>
  </si>
  <si>
    <t>Social Safety Net Assesment</t>
  </si>
  <si>
    <t xml:space="preserve">Hard Disk for IBM Storage </t>
  </si>
  <si>
    <t>2.1.39</t>
  </si>
  <si>
    <t xml:space="preserve"> Internet Services for MLSP and the social institutions (2014)</t>
  </si>
  <si>
    <t xml:space="preserve">31.12.2013
</t>
  </si>
  <si>
    <t xml:space="preserve">31.12.2014
 </t>
  </si>
  <si>
    <t xml:space="preserve"> Internet Services for MLSP and the social institutions (2015)</t>
  </si>
  <si>
    <t>2.2.13</t>
  </si>
  <si>
    <t>IT Coordinator-2</t>
  </si>
  <si>
    <t>3.1.16</t>
  </si>
  <si>
    <t>Project manager -2</t>
  </si>
  <si>
    <t>2.1.40</t>
  </si>
  <si>
    <t xml:space="preserve"> Anti Virus Licenses.</t>
  </si>
  <si>
    <t>3.1.17</t>
  </si>
  <si>
    <t>3.1.18</t>
  </si>
  <si>
    <t>3.2.3.A-Follow up Data Collection</t>
  </si>
  <si>
    <t>31.06.2015</t>
  </si>
  <si>
    <t>3.1.19</t>
  </si>
  <si>
    <t>Legal Assistant</t>
  </si>
  <si>
    <t>1.2.5</t>
  </si>
  <si>
    <t>Access control system system for SWCs</t>
  </si>
  <si>
    <t>Hardware and software for interconectivity and data exchange</t>
  </si>
  <si>
    <t>31.04.2014</t>
  </si>
  <si>
    <t>Post review</t>
  </si>
  <si>
    <t>Survey and Baseline Data Collection -CCT employment</t>
  </si>
  <si>
    <t>1.1.1.6</t>
  </si>
  <si>
    <t>1.1.1.7</t>
  </si>
  <si>
    <t>CCT for education 2015-2016</t>
  </si>
  <si>
    <t>CCT for education 2016-2017</t>
  </si>
  <si>
    <t xml:space="preserve"> Internet Services for MLSP and the social institutions (2016)</t>
  </si>
  <si>
    <t xml:space="preserve"> Internet Services for MLSP and the social institutions (2017)</t>
  </si>
  <si>
    <t xml:space="preserve">20.12.2014
</t>
  </si>
  <si>
    <t xml:space="preserve">31.12.2014
</t>
  </si>
  <si>
    <t xml:space="preserve">20.12.2015
</t>
  </si>
  <si>
    <t xml:space="preserve">31.12.2015
</t>
  </si>
  <si>
    <t xml:space="preserve">20.12.2016  
</t>
  </si>
  <si>
    <t xml:space="preserve">31.12.2016
</t>
  </si>
  <si>
    <t>2.1.41</t>
  </si>
  <si>
    <t>2.1.42</t>
  </si>
  <si>
    <t>2.1.43</t>
  </si>
  <si>
    <t>Additional hardware equipment and software licenceses for MLSP/SWCs</t>
  </si>
  <si>
    <t>1.2.6</t>
  </si>
  <si>
    <t>Extension CCT (additional intervention) 2017</t>
  </si>
  <si>
    <t>Extension CCT (additional intervention) 2016</t>
  </si>
  <si>
    <t>2.1.44</t>
  </si>
  <si>
    <t>Operational audit for the CCT programs2014/ 2015</t>
  </si>
  <si>
    <t>Performance Auditof the  CCT Programs 2014/ 2015</t>
  </si>
  <si>
    <t>Operational audit of the  CCT programs 2016/2017</t>
  </si>
  <si>
    <t>Performance Audit of the CCT Programs 2016/2017</t>
  </si>
  <si>
    <t>Mainatance aof CB Management Information System</t>
  </si>
  <si>
    <t>DC/ICB</t>
  </si>
  <si>
    <t>SH/ICB</t>
  </si>
  <si>
    <t>2.3.5</t>
  </si>
  <si>
    <t>2.3.6</t>
  </si>
  <si>
    <t>Reconstructions of the social institutions</t>
  </si>
  <si>
    <t xml:space="preserve">31.12.2017
</t>
  </si>
  <si>
    <t>Design and supervision of the reconstruction of SWCs and social institutions</t>
  </si>
  <si>
    <t>Training for potential beneficiaries of the CCT SEP program and training of the SWCs employees</t>
  </si>
  <si>
    <t>Project management Software</t>
  </si>
  <si>
    <t>2.1.45</t>
  </si>
  <si>
    <t>3.3.5</t>
  </si>
  <si>
    <r>
      <t>Component 3: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PROJECT MANAGEMENT, MONITORING AND IMPACT EVALUATION </t>
    </r>
  </si>
</sst>
</file>

<file path=xl/styles.xml><?xml version="1.0" encoding="utf-8"?>
<styleSheet xmlns="http://schemas.openxmlformats.org/spreadsheetml/2006/main">
  <numFmts count="5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;\-#,##0.0;\-"/>
    <numFmt numFmtId="181" formatCode="#,##0.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  <numFmt numFmtId="188" formatCode="[$-42F]dddd\,\ dd\ mmmm\ yyyy"/>
    <numFmt numFmtId="189" formatCode="[$-409]d\-mmm\-yy;@"/>
    <numFmt numFmtId="190" formatCode="#,##0.00\ _д_е_н_."/>
    <numFmt numFmtId="191" formatCode="&quot;$&quot;#,##0.00"/>
    <numFmt numFmtId="192" formatCode="[$$-409]#,##0.00"/>
    <numFmt numFmtId="193" formatCode="#,##0.00\ [$ден.-42F]"/>
    <numFmt numFmtId="194" formatCode="[$EUR]\ #,##0.00"/>
    <numFmt numFmtId="195" formatCode="#,##0.0\ [$ден.-42F]"/>
    <numFmt numFmtId="196" formatCode="&quot;$&quot;#,##0.0"/>
    <numFmt numFmtId="197" formatCode="[$-409]dd\-mmm\-yy;@"/>
    <numFmt numFmtId="198" formatCode="#,##0.00\ [$EUR]"/>
    <numFmt numFmtId="199" formatCode="#,##0.00\ [$MKD]"/>
    <numFmt numFmtId="200" formatCode="#,##0.0\ &quot;ден.&quot;"/>
    <numFmt numFmtId="201" formatCode="[$$-409]#,##0.0"/>
    <numFmt numFmtId="202" formatCode="#,##0.0\ [$EUR]"/>
    <numFmt numFmtId="203" formatCode="#,##0.00\ &quot;ден.&quot;"/>
    <numFmt numFmtId="204" formatCode="_-* #,##0.00\ [$EUR]_-;\-* #,##0.00\ [$EUR]_-;_-* &quot;-&quot;??\ [$EUR]_-;_-@_-"/>
    <numFmt numFmtId="205" formatCode="#,##0.00\ [$GBP];\-#,##0.00\ [$GBP]"/>
    <numFmt numFmtId="206" formatCode="#,##0.00\ [$MKD];\-#,##0.00\ [$MKD]"/>
    <numFmt numFmtId="207" formatCode="[$€-2]\ #,##0.00"/>
    <numFmt numFmtId="208" formatCode="0.00;[Red]0.00"/>
    <numFmt numFmtId="209" formatCode="0;[Red]0"/>
    <numFmt numFmtId="210" formatCode="&quot;Да&quot;;&quot;Да&quot;;&quot;Не&quot;"/>
    <numFmt numFmtId="211" formatCode="&quot;Правилно&quot;;&quot;Правилно&quot;;&quot;Неточно&quot;"/>
    <numFmt numFmtId="212" formatCode="&quot;Вклучено&quot;;&quot;Вклучено&quot;;&quot;Исклучено&quot;"/>
  </numFmts>
  <fonts count="28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14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justify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23" borderId="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3" fontId="4" fillId="0" borderId="10" xfId="42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07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14" fontId="6" fillId="0" borderId="10" xfId="0" applyNumberFormat="1" applyFont="1" applyFill="1" applyBorder="1" applyAlignment="1">
      <alignment horizontal="center" vertical="center" textRotation="90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1" fontId="8" fillId="23" borderId="10" xfId="0" applyNumberFormat="1" applyFont="1" applyFill="1" applyBorder="1" applyAlignment="1">
      <alignment horizontal="center"/>
    </xf>
    <xf numFmtId="0" fontId="7" fillId="23" borderId="10" xfId="0" applyFont="1" applyFill="1" applyBorder="1" applyAlignment="1">
      <alignment/>
    </xf>
    <xf numFmtId="14" fontId="8" fillId="2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207" fontId="7" fillId="23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 vertical="center"/>
    </xf>
    <xf numFmtId="207" fontId="4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 vertical="center"/>
    </xf>
    <xf numFmtId="207" fontId="5" fillId="23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/>
    </xf>
    <xf numFmtId="43" fontId="4" fillId="0" borderId="10" xfId="42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" fontId="5" fillId="2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3" fontId="4" fillId="0" borderId="10" xfId="42" applyFont="1" applyFill="1" applyBorder="1" applyAlignment="1">
      <alignment horizontal="left" vertical="center" wrapText="1"/>
    </xf>
    <xf numFmtId="41" fontId="4" fillId="0" borderId="10" xfId="42" applyNumberFormat="1" applyFont="1" applyFill="1" applyBorder="1" applyAlignment="1">
      <alignment horizontal="center" vertical="center"/>
    </xf>
    <xf numFmtId="14" fontId="4" fillId="0" borderId="10" xfId="42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justify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="75" zoomScaleNormal="75" workbookViewId="0" topLeftCell="A1">
      <pane ySplit="1" topLeftCell="BM116" activePane="bottomLeft" state="frozen"/>
      <selection pane="topLeft" activeCell="A1" sqref="A1"/>
      <selection pane="bottomLeft" activeCell="I14" sqref="I14"/>
    </sheetView>
  </sheetViews>
  <sheetFormatPr defaultColWidth="9.140625" defaultRowHeight="12.75"/>
  <cols>
    <col min="1" max="1" width="3.140625" style="23" customWidth="1"/>
    <col min="2" max="2" width="5.8515625" style="34" customWidth="1"/>
    <col min="3" max="3" width="28.140625" style="35" customWidth="1"/>
    <col min="4" max="4" width="7.421875" style="36" customWidth="1"/>
    <col min="5" max="5" width="18.140625" style="37" customWidth="1"/>
    <col min="6" max="6" width="12.28125" style="38" customWidth="1"/>
    <col min="7" max="7" width="12.28125" style="23" bestFit="1" customWidth="1"/>
    <col min="8" max="9" width="17.8515625" style="39" customWidth="1"/>
    <col min="10" max="10" width="16.57421875" style="39" customWidth="1"/>
    <col min="11" max="11" width="16.8515625" style="39" customWidth="1"/>
    <col min="12" max="12" width="11.57421875" style="39" customWidth="1"/>
    <col min="13" max="13" width="17.8515625" style="39" customWidth="1"/>
    <col min="14" max="16384" width="9.140625" style="23" customWidth="1"/>
  </cols>
  <sheetData>
    <row r="1" spans="1:13" s="3" customFormat="1" ht="75" customHeight="1">
      <c r="A1" s="83" t="s">
        <v>114</v>
      </c>
      <c r="B1" s="83"/>
      <c r="C1" s="47" t="s">
        <v>89</v>
      </c>
      <c r="D1" s="48" t="s">
        <v>0</v>
      </c>
      <c r="E1" s="48" t="s">
        <v>1</v>
      </c>
      <c r="F1" s="49" t="s">
        <v>2</v>
      </c>
      <c r="G1" s="50" t="s">
        <v>76</v>
      </c>
      <c r="H1" s="51" t="s">
        <v>3</v>
      </c>
      <c r="I1" s="51" t="s">
        <v>9</v>
      </c>
      <c r="J1" s="51" t="s">
        <v>78</v>
      </c>
      <c r="K1" s="51" t="s">
        <v>4</v>
      </c>
      <c r="L1" s="52" t="s">
        <v>5</v>
      </c>
      <c r="M1" s="53" t="s">
        <v>6</v>
      </c>
    </row>
    <row r="2" spans="1:13" s="22" customFormat="1" ht="45" customHeight="1">
      <c r="A2" s="84" t="s">
        <v>51</v>
      </c>
      <c r="B2" s="88"/>
      <c r="C2" s="88"/>
      <c r="D2" s="88"/>
      <c r="E2" s="88"/>
      <c r="F2" s="54"/>
      <c r="G2" s="55"/>
      <c r="H2" s="56"/>
      <c r="I2" s="56"/>
      <c r="J2" s="56"/>
      <c r="K2" s="56"/>
      <c r="L2" s="56"/>
      <c r="M2" s="56"/>
    </row>
    <row r="3" spans="1:13" s="11" customFormat="1" ht="33.75" customHeight="1">
      <c r="A3" s="82" t="s">
        <v>52</v>
      </c>
      <c r="B3" s="82"/>
      <c r="C3" s="82"/>
      <c r="D3" s="82"/>
      <c r="E3" s="82"/>
      <c r="F3" s="13"/>
      <c r="G3" s="75"/>
      <c r="H3" s="16"/>
      <c r="I3" s="16"/>
      <c r="J3" s="16"/>
      <c r="K3" s="16"/>
      <c r="L3" s="16"/>
      <c r="M3" s="16"/>
    </row>
    <row r="4" spans="1:13" s="11" customFormat="1" ht="45" customHeight="1">
      <c r="A4" s="79" t="s">
        <v>16</v>
      </c>
      <c r="B4" s="79"/>
      <c r="C4" s="21" t="s">
        <v>142</v>
      </c>
      <c r="D4" s="6"/>
      <c r="E4" s="5"/>
      <c r="F4" s="13" t="s">
        <v>36</v>
      </c>
      <c r="G4" s="15" t="s">
        <v>48</v>
      </c>
      <c r="H4" s="15" t="s">
        <v>48</v>
      </c>
      <c r="I4" s="15" t="s">
        <v>48</v>
      </c>
      <c r="J4" s="15" t="s">
        <v>48</v>
      </c>
      <c r="K4" s="15" t="s">
        <v>48</v>
      </c>
      <c r="L4" s="15" t="s">
        <v>48</v>
      </c>
      <c r="M4" s="15" t="s">
        <v>48</v>
      </c>
    </row>
    <row r="5" spans="1:13" s="12" customFormat="1" ht="12.75">
      <c r="A5" s="79" t="s">
        <v>81</v>
      </c>
      <c r="B5" s="79"/>
      <c r="C5" s="4" t="s">
        <v>82</v>
      </c>
      <c r="D5" s="8" t="s">
        <v>49</v>
      </c>
      <c r="E5" s="5" t="s">
        <v>13</v>
      </c>
      <c r="F5" s="14" t="s">
        <v>36</v>
      </c>
      <c r="G5" s="15" t="s">
        <v>48</v>
      </c>
      <c r="H5" s="15" t="s">
        <v>48</v>
      </c>
      <c r="I5" s="15" t="s">
        <v>48</v>
      </c>
      <c r="J5" s="15" t="s">
        <v>48</v>
      </c>
      <c r="K5" s="15" t="s">
        <v>48</v>
      </c>
      <c r="L5" s="15" t="s">
        <v>48</v>
      </c>
      <c r="M5" s="15" t="s">
        <v>48</v>
      </c>
    </row>
    <row r="6" spans="1:13" s="11" customFormat="1" ht="13.5" customHeight="1">
      <c r="A6" s="79" t="s">
        <v>83</v>
      </c>
      <c r="B6" s="79"/>
      <c r="C6" s="7" t="s">
        <v>86</v>
      </c>
      <c r="D6" s="6" t="s">
        <v>49</v>
      </c>
      <c r="E6" s="5" t="s">
        <v>13</v>
      </c>
      <c r="F6" s="13" t="s">
        <v>36</v>
      </c>
      <c r="G6" s="15" t="s">
        <v>48</v>
      </c>
      <c r="H6" s="15" t="s">
        <v>48</v>
      </c>
      <c r="I6" s="15" t="s">
        <v>48</v>
      </c>
      <c r="J6" s="15" t="s">
        <v>48</v>
      </c>
      <c r="K6" s="15" t="s">
        <v>48</v>
      </c>
      <c r="L6" s="15" t="s">
        <v>48</v>
      </c>
      <c r="M6" s="15" t="s">
        <v>48</v>
      </c>
    </row>
    <row r="7" spans="1:13" s="11" customFormat="1" ht="12" customHeight="1">
      <c r="A7" s="79" t="s">
        <v>84</v>
      </c>
      <c r="B7" s="79"/>
      <c r="C7" s="7" t="s">
        <v>87</v>
      </c>
      <c r="D7" s="6" t="s">
        <v>49</v>
      </c>
      <c r="E7" s="5" t="s">
        <v>13</v>
      </c>
      <c r="F7" s="13" t="s">
        <v>36</v>
      </c>
      <c r="G7" s="15" t="s">
        <v>48</v>
      </c>
      <c r="H7" s="15" t="s">
        <v>48</v>
      </c>
      <c r="I7" s="15" t="s">
        <v>48</v>
      </c>
      <c r="J7" s="15" t="s">
        <v>48</v>
      </c>
      <c r="K7" s="15" t="s">
        <v>48</v>
      </c>
      <c r="L7" s="15" t="s">
        <v>48</v>
      </c>
      <c r="M7" s="15" t="s">
        <v>48</v>
      </c>
    </row>
    <row r="8" spans="1:13" s="11" customFormat="1" ht="12.75">
      <c r="A8" s="79" t="s">
        <v>85</v>
      </c>
      <c r="B8" s="79"/>
      <c r="C8" s="7" t="s">
        <v>88</v>
      </c>
      <c r="D8" s="6" t="s">
        <v>49</v>
      </c>
      <c r="E8" s="5" t="s">
        <v>13</v>
      </c>
      <c r="F8" s="13" t="s">
        <v>36</v>
      </c>
      <c r="G8" s="15" t="s">
        <v>48</v>
      </c>
      <c r="H8" s="15" t="s">
        <v>48</v>
      </c>
      <c r="I8" s="15" t="s">
        <v>48</v>
      </c>
      <c r="J8" s="15" t="s">
        <v>48</v>
      </c>
      <c r="K8" s="15" t="s">
        <v>48</v>
      </c>
      <c r="L8" s="15" t="s">
        <v>48</v>
      </c>
      <c r="M8" s="15" t="s">
        <v>48</v>
      </c>
    </row>
    <row r="9" spans="1:13" s="26" customFormat="1" ht="15.75" customHeight="1">
      <c r="A9" s="85" t="s">
        <v>134</v>
      </c>
      <c r="B9" s="85"/>
      <c r="C9" s="72" t="s">
        <v>135</v>
      </c>
      <c r="D9" s="6" t="s">
        <v>49</v>
      </c>
      <c r="E9" s="73" t="s">
        <v>13</v>
      </c>
      <c r="F9" s="13" t="s">
        <v>36</v>
      </c>
      <c r="G9" s="16" t="s">
        <v>48</v>
      </c>
      <c r="H9" s="16" t="s">
        <v>48</v>
      </c>
      <c r="I9" s="16" t="s">
        <v>48</v>
      </c>
      <c r="J9" s="16" t="s">
        <v>48</v>
      </c>
      <c r="K9" s="16" t="s">
        <v>48</v>
      </c>
      <c r="L9" s="16" t="s">
        <v>48</v>
      </c>
      <c r="M9" s="16" t="s">
        <v>48</v>
      </c>
    </row>
    <row r="10" spans="1:13" s="26" customFormat="1" ht="15.75" customHeight="1">
      <c r="A10" s="94" t="s">
        <v>239</v>
      </c>
      <c r="B10" s="95"/>
      <c r="C10" s="72" t="s">
        <v>241</v>
      </c>
      <c r="D10" s="6" t="s">
        <v>49</v>
      </c>
      <c r="E10" s="73" t="s">
        <v>13</v>
      </c>
      <c r="F10" s="13" t="s">
        <v>36</v>
      </c>
      <c r="G10" s="16" t="s">
        <v>48</v>
      </c>
      <c r="H10" s="16" t="s">
        <v>48</v>
      </c>
      <c r="I10" s="16" t="s">
        <v>48</v>
      </c>
      <c r="J10" s="16" t="s">
        <v>48</v>
      </c>
      <c r="K10" s="16" t="s">
        <v>48</v>
      </c>
      <c r="L10" s="16" t="s">
        <v>48</v>
      </c>
      <c r="M10" s="16" t="s">
        <v>48</v>
      </c>
    </row>
    <row r="11" spans="1:13" s="26" customFormat="1" ht="15.75" customHeight="1">
      <c r="A11" s="94" t="s">
        <v>240</v>
      </c>
      <c r="B11" s="95"/>
      <c r="C11" s="72" t="s">
        <v>242</v>
      </c>
      <c r="D11" s="6" t="s">
        <v>49</v>
      </c>
      <c r="E11" s="73" t="s">
        <v>13</v>
      </c>
      <c r="F11" s="13" t="s">
        <v>36</v>
      </c>
      <c r="G11" s="16" t="s">
        <v>48</v>
      </c>
      <c r="H11" s="16" t="s">
        <v>48</v>
      </c>
      <c r="I11" s="16" t="s">
        <v>48</v>
      </c>
      <c r="J11" s="16" t="s">
        <v>48</v>
      </c>
      <c r="K11" s="16" t="s">
        <v>48</v>
      </c>
      <c r="L11" s="16" t="s">
        <v>48</v>
      </c>
      <c r="M11" s="16" t="s">
        <v>48</v>
      </c>
    </row>
    <row r="12" spans="1:13" s="26" customFormat="1" ht="15.75" customHeight="1">
      <c r="A12" s="97"/>
      <c r="B12" s="98"/>
      <c r="C12" s="72"/>
      <c r="D12" s="6"/>
      <c r="E12" s="73"/>
      <c r="F12" s="13"/>
      <c r="G12" s="16"/>
      <c r="H12" s="16"/>
      <c r="I12" s="16"/>
      <c r="J12" s="16"/>
      <c r="K12" s="16"/>
      <c r="L12" s="16"/>
      <c r="M12" s="16"/>
    </row>
    <row r="13" spans="1:13" s="11" customFormat="1" ht="34.5" customHeight="1">
      <c r="A13" s="82" t="s">
        <v>143</v>
      </c>
      <c r="B13" s="88"/>
      <c r="C13" s="88"/>
      <c r="D13" s="88"/>
      <c r="E13" s="88"/>
      <c r="F13" s="59"/>
      <c r="G13" s="59"/>
      <c r="H13" s="59"/>
      <c r="I13" s="59"/>
      <c r="J13" s="59"/>
      <c r="K13" s="59"/>
      <c r="L13" s="59"/>
      <c r="M13" s="59"/>
    </row>
    <row r="14" spans="1:13" s="11" customFormat="1" ht="25.5">
      <c r="A14" s="79" t="s">
        <v>17</v>
      </c>
      <c r="B14" s="79"/>
      <c r="C14" s="7" t="s">
        <v>146</v>
      </c>
      <c r="D14" s="6" t="s">
        <v>49</v>
      </c>
      <c r="E14" s="5" t="s">
        <v>13</v>
      </c>
      <c r="F14" s="13" t="s">
        <v>36</v>
      </c>
      <c r="G14" s="15" t="s">
        <v>48</v>
      </c>
      <c r="H14" s="15" t="s">
        <v>48</v>
      </c>
      <c r="I14" s="15" t="s">
        <v>48</v>
      </c>
      <c r="J14" s="15" t="s">
        <v>48</v>
      </c>
      <c r="K14" s="15" t="s">
        <v>48</v>
      </c>
      <c r="L14" s="15" t="s">
        <v>48</v>
      </c>
      <c r="M14" s="15" t="s">
        <v>48</v>
      </c>
    </row>
    <row r="15" spans="1:13" s="11" customFormat="1" ht="25.5">
      <c r="A15" s="79" t="s">
        <v>144</v>
      </c>
      <c r="B15" s="79"/>
      <c r="C15" s="4" t="s">
        <v>147</v>
      </c>
      <c r="D15" s="8" t="s">
        <v>49</v>
      </c>
      <c r="E15" s="5" t="s">
        <v>13</v>
      </c>
      <c r="F15" s="16" t="s">
        <v>48</v>
      </c>
      <c r="G15" s="16" t="s">
        <v>48</v>
      </c>
      <c r="H15" s="16" t="s">
        <v>48</v>
      </c>
      <c r="I15" s="16" t="s">
        <v>48</v>
      </c>
      <c r="J15" s="16" t="s">
        <v>48</v>
      </c>
      <c r="K15" s="16" t="s">
        <v>48</v>
      </c>
      <c r="L15" s="16" t="s">
        <v>48</v>
      </c>
      <c r="M15" s="16" t="s">
        <v>48</v>
      </c>
    </row>
    <row r="16" spans="1:13" s="11" customFormat="1" ht="25.5">
      <c r="A16" s="79" t="s">
        <v>145</v>
      </c>
      <c r="B16" s="79"/>
      <c r="C16" s="4" t="s">
        <v>148</v>
      </c>
      <c r="D16" s="8" t="s">
        <v>49</v>
      </c>
      <c r="E16" s="5" t="s">
        <v>13</v>
      </c>
      <c r="F16" s="16" t="s">
        <v>48</v>
      </c>
      <c r="G16" s="16" t="s">
        <v>48</v>
      </c>
      <c r="H16" s="16" t="s">
        <v>48</v>
      </c>
      <c r="I16" s="16" t="s">
        <v>48</v>
      </c>
      <c r="J16" s="16" t="s">
        <v>48</v>
      </c>
      <c r="K16" s="16" t="s">
        <v>48</v>
      </c>
      <c r="L16" s="16" t="s">
        <v>48</v>
      </c>
      <c r="M16" s="16" t="s">
        <v>48</v>
      </c>
    </row>
    <row r="17" spans="1:13" s="11" customFormat="1" ht="25.5">
      <c r="A17" s="79" t="s">
        <v>155</v>
      </c>
      <c r="B17" s="79"/>
      <c r="C17" s="4" t="s">
        <v>118</v>
      </c>
      <c r="D17" s="9" t="s">
        <v>7</v>
      </c>
      <c r="E17" s="8" t="s">
        <v>8</v>
      </c>
      <c r="F17" s="14">
        <v>1</v>
      </c>
      <c r="G17" s="17" t="s">
        <v>77</v>
      </c>
      <c r="H17" s="15">
        <v>40862</v>
      </c>
      <c r="I17" s="15">
        <v>40865</v>
      </c>
      <c r="J17" s="15">
        <v>41248</v>
      </c>
      <c r="K17" s="15">
        <v>40946</v>
      </c>
      <c r="L17" s="15">
        <v>40959</v>
      </c>
      <c r="M17" s="15">
        <v>41698</v>
      </c>
    </row>
    <row r="18" spans="1:13" s="11" customFormat="1" ht="25.5">
      <c r="A18" s="80" t="s">
        <v>233</v>
      </c>
      <c r="B18" s="81"/>
      <c r="C18" s="4" t="s">
        <v>257</v>
      </c>
      <c r="D18" s="8" t="s">
        <v>49</v>
      </c>
      <c r="E18" s="5" t="s">
        <v>13</v>
      </c>
      <c r="F18" s="16" t="s">
        <v>48</v>
      </c>
      <c r="G18" s="16" t="s">
        <v>48</v>
      </c>
      <c r="H18" s="16" t="s">
        <v>48</v>
      </c>
      <c r="I18" s="16" t="s">
        <v>48</v>
      </c>
      <c r="J18" s="16" t="s">
        <v>48</v>
      </c>
      <c r="K18" s="16" t="s">
        <v>48</v>
      </c>
      <c r="L18" s="16" t="s">
        <v>48</v>
      </c>
      <c r="M18" s="16" t="s">
        <v>48</v>
      </c>
    </row>
    <row r="19" spans="1:13" s="11" customFormat="1" ht="25.5">
      <c r="A19" s="80" t="s">
        <v>255</v>
      </c>
      <c r="B19" s="81"/>
      <c r="C19" s="4" t="s">
        <v>256</v>
      </c>
      <c r="D19" s="8" t="s">
        <v>49</v>
      </c>
      <c r="E19" s="5" t="s">
        <v>13</v>
      </c>
      <c r="F19" s="16" t="s">
        <v>48</v>
      </c>
      <c r="G19" s="16" t="s">
        <v>48</v>
      </c>
      <c r="H19" s="16" t="s">
        <v>48</v>
      </c>
      <c r="I19" s="16" t="s">
        <v>48</v>
      </c>
      <c r="J19" s="16" t="s">
        <v>48</v>
      </c>
      <c r="K19" s="16" t="s">
        <v>48</v>
      </c>
      <c r="L19" s="16" t="s">
        <v>48</v>
      </c>
      <c r="M19" s="16" t="s">
        <v>48</v>
      </c>
    </row>
    <row r="20" spans="1:13" s="11" customFormat="1" ht="12.75">
      <c r="A20" s="9"/>
      <c r="B20" s="9"/>
      <c r="C20" s="60"/>
      <c r="D20" s="60"/>
      <c r="E20" s="58"/>
      <c r="F20" s="13"/>
      <c r="G20" s="15"/>
      <c r="H20" s="15"/>
      <c r="I20" s="15"/>
      <c r="J20" s="15"/>
      <c r="K20" s="15"/>
      <c r="L20" s="15"/>
      <c r="M20" s="15"/>
    </row>
    <row r="21" spans="1:13" s="40" customFormat="1" ht="42" customHeight="1">
      <c r="A21" s="84" t="s">
        <v>53</v>
      </c>
      <c r="B21" s="84"/>
      <c r="C21" s="84"/>
      <c r="D21" s="84"/>
      <c r="E21" s="84"/>
      <c r="F21" s="61"/>
      <c r="G21" s="61"/>
      <c r="H21" s="61"/>
      <c r="I21" s="61"/>
      <c r="J21" s="61"/>
      <c r="K21" s="61"/>
      <c r="L21" s="61"/>
      <c r="M21" s="61"/>
    </row>
    <row r="22" spans="1:13" s="11" customFormat="1" ht="33.75" customHeight="1">
      <c r="A22" s="82" t="s">
        <v>131</v>
      </c>
      <c r="B22" s="82"/>
      <c r="C22" s="82"/>
      <c r="D22" s="82"/>
      <c r="E22" s="82"/>
      <c r="F22" s="13"/>
      <c r="G22" s="57"/>
      <c r="H22" s="16"/>
      <c r="I22" s="16"/>
      <c r="J22" s="16"/>
      <c r="K22" s="16"/>
      <c r="L22" s="16"/>
      <c r="M22" s="16"/>
    </row>
    <row r="23" spans="1:13" s="24" customFormat="1" ht="50.25" customHeight="1">
      <c r="A23" s="86" t="s">
        <v>14</v>
      </c>
      <c r="B23" s="86"/>
      <c r="C23" s="32" t="s">
        <v>104</v>
      </c>
      <c r="D23" s="27" t="s">
        <v>7</v>
      </c>
      <c r="E23" s="28" t="s">
        <v>11</v>
      </c>
      <c r="F23" s="29">
        <v>1</v>
      </c>
      <c r="G23" s="30" t="s">
        <v>77</v>
      </c>
      <c r="H23" s="31">
        <v>40879</v>
      </c>
      <c r="I23" s="31">
        <v>40947</v>
      </c>
      <c r="J23" s="31">
        <v>40975</v>
      </c>
      <c r="K23" s="31">
        <v>41092</v>
      </c>
      <c r="L23" s="31">
        <v>41092</v>
      </c>
      <c r="M23" s="31">
        <v>42369</v>
      </c>
    </row>
    <row r="24" spans="1:13" s="24" customFormat="1" ht="34.5" customHeight="1">
      <c r="A24" s="86" t="s">
        <v>15</v>
      </c>
      <c r="B24" s="86"/>
      <c r="C24" s="32" t="s">
        <v>12</v>
      </c>
      <c r="D24" s="27" t="s">
        <v>7</v>
      </c>
      <c r="E24" s="28" t="s">
        <v>11</v>
      </c>
      <c r="F24" s="29">
        <v>1</v>
      </c>
      <c r="G24" s="30" t="s">
        <v>77</v>
      </c>
      <c r="H24" s="31">
        <v>40870</v>
      </c>
      <c r="I24" s="31">
        <v>40933</v>
      </c>
      <c r="J24" s="31">
        <v>40968</v>
      </c>
      <c r="K24" s="31">
        <v>41088</v>
      </c>
      <c r="L24" s="31">
        <v>41088</v>
      </c>
      <c r="M24" s="31">
        <v>42004</v>
      </c>
    </row>
    <row r="25" spans="1:13" s="24" customFormat="1" ht="38.25">
      <c r="A25" s="86" t="s">
        <v>33</v>
      </c>
      <c r="B25" s="86"/>
      <c r="C25" s="32" t="s">
        <v>193</v>
      </c>
      <c r="D25" s="27" t="s">
        <v>45</v>
      </c>
      <c r="E25" s="28" t="s">
        <v>64</v>
      </c>
      <c r="F25" s="29">
        <v>1</v>
      </c>
      <c r="G25" s="30" t="s">
        <v>77</v>
      </c>
      <c r="H25" s="31"/>
      <c r="I25" s="31"/>
      <c r="J25" s="31"/>
      <c r="K25" s="31"/>
      <c r="L25" s="31">
        <v>41730</v>
      </c>
      <c r="M25" s="31" t="s">
        <v>230</v>
      </c>
    </row>
    <row r="26" spans="1:13" s="24" customFormat="1" ht="28.5" customHeight="1">
      <c r="A26" s="79" t="s">
        <v>34</v>
      </c>
      <c r="B26" s="79"/>
      <c r="C26" s="4" t="s">
        <v>119</v>
      </c>
      <c r="D26" s="8" t="s">
        <v>50</v>
      </c>
      <c r="E26" s="5" t="s">
        <v>48</v>
      </c>
      <c r="F26" s="5" t="s">
        <v>48</v>
      </c>
      <c r="G26" s="17" t="s">
        <v>77</v>
      </c>
      <c r="H26" s="5" t="s">
        <v>48</v>
      </c>
      <c r="I26" s="5" t="s">
        <v>48</v>
      </c>
      <c r="J26" s="5" t="s">
        <v>48</v>
      </c>
      <c r="K26" s="5" t="s">
        <v>48</v>
      </c>
      <c r="L26" s="5" t="s">
        <v>48</v>
      </c>
      <c r="M26" s="5" t="s">
        <v>48</v>
      </c>
    </row>
    <row r="27" spans="1:13" s="24" customFormat="1" ht="25.5">
      <c r="A27" s="80" t="s">
        <v>197</v>
      </c>
      <c r="B27" s="81"/>
      <c r="C27" s="4" t="s">
        <v>263</v>
      </c>
      <c r="D27" s="8" t="s">
        <v>45</v>
      </c>
      <c r="E27" s="5" t="s">
        <v>264</v>
      </c>
      <c r="F27" s="14">
        <v>1</v>
      </c>
      <c r="G27" s="17" t="s">
        <v>77</v>
      </c>
      <c r="H27" s="15">
        <v>42064</v>
      </c>
      <c r="I27" s="15">
        <f>H27+7</f>
        <v>42071</v>
      </c>
      <c r="J27" s="15">
        <f>I27+14</f>
        <v>42085</v>
      </c>
      <c r="K27" s="15">
        <f>J27+7</f>
        <v>42092</v>
      </c>
      <c r="L27" s="15">
        <v>42186</v>
      </c>
      <c r="M27" s="15">
        <v>43100</v>
      </c>
    </row>
    <row r="28" spans="1:13" s="24" customFormat="1" ht="24" customHeight="1">
      <c r="A28" s="79" t="s">
        <v>70</v>
      </c>
      <c r="B28" s="79"/>
      <c r="C28" s="4" t="s">
        <v>110</v>
      </c>
      <c r="D28" s="8" t="s">
        <v>45</v>
      </c>
      <c r="E28" s="5" t="s">
        <v>64</v>
      </c>
      <c r="F28" s="14">
        <v>1</v>
      </c>
      <c r="G28" s="17" t="s">
        <v>77</v>
      </c>
      <c r="H28" s="15">
        <v>40513</v>
      </c>
      <c r="I28" s="15"/>
      <c r="J28" s="15"/>
      <c r="K28" s="15"/>
      <c r="L28" s="15">
        <v>40577</v>
      </c>
      <c r="M28" s="15">
        <v>40942</v>
      </c>
    </row>
    <row r="29" spans="1:13" s="24" customFormat="1" ht="24" customHeight="1">
      <c r="A29" s="79" t="s">
        <v>120</v>
      </c>
      <c r="B29" s="79"/>
      <c r="C29" s="4" t="s">
        <v>71</v>
      </c>
      <c r="D29" s="8" t="s">
        <v>45</v>
      </c>
      <c r="E29" s="5" t="s">
        <v>64</v>
      </c>
      <c r="F29" s="14">
        <v>1</v>
      </c>
      <c r="G29" s="17" t="s">
        <v>77</v>
      </c>
      <c r="H29" s="15">
        <v>40690</v>
      </c>
      <c r="I29" s="15"/>
      <c r="J29" s="15"/>
      <c r="K29" s="15"/>
      <c r="L29" s="15">
        <v>40695</v>
      </c>
      <c r="M29" s="15">
        <v>41698</v>
      </c>
    </row>
    <row r="30" spans="1:13" s="24" customFormat="1" ht="39.75" customHeight="1">
      <c r="A30" s="79" t="s">
        <v>72</v>
      </c>
      <c r="B30" s="79"/>
      <c r="C30" s="4" t="s">
        <v>73</v>
      </c>
      <c r="D30" s="8" t="s">
        <v>7</v>
      </c>
      <c r="E30" s="5" t="s">
        <v>10</v>
      </c>
      <c r="F30" s="14"/>
      <c r="G30" s="17" t="s">
        <v>77</v>
      </c>
      <c r="H30" s="15">
        <v>40751</v>
      </c>
      <c r="I30" s="15">
        <v>40759</v>
      </c>
      <c r="J30" s="15">
        <v>40774</v>
      </c>
      <c r="K30" s="15">
        <v>40785</v>
      </c>
      <c r="L30" s="15">
        <v>40792</v>
      </c>
      <c r="M30" s="15">
        <v>41518</v>
      </c>
    </row>
    <row r="31" spans="1:13" s="24" customFormat="1" ht="24" customHeight="1">
      <c r="A31" s="79" t="s">
        <v>74</v>
      </c>
      <c r="B31" s="79"/>
      <c r="C31" s="4" t="s">
        <v>75</v>
      </c>
      <c r="D31" s="8" t="s">
        <v>45</v>
      </c>
      <c r="E31" s="5" t="s">
        <v>41</v>
      </c>
      <c r="F31" s="14">
        <v>1</v>
      </c>
      <c r="G31" s="17" t="s">
        <v>77</v>
      </c>
      <c r="H31" s="15">
        <v>40756</v>
      </c>
      <c r="I31" s="15">
        <v>40774</v>
      </c>
      <c r="J31" s="15">
        <f>I31+14</f>
        <v>40788</v>
      </c>
      <c r="K31" s="15">
        <v>40819</v>
      </c>
      <c r="L31" s="15">
        <v>40844</v>
      </c>
      <c r="M31" s="15">
        <v>40875</v>
      </c>
    </row>
    <row r="32" spans="1:13" s="24" customFormat="1" ht="24" customHeight="1">
      <c r="A32" s="79" t="s">
        <v>91</v>
      </c>
      <c r="B32" s="79"/>
      <c r="C32" s="4" t="s">
        <v>92</v>
      </c>
      <c r="D32" s="8" t="s">
        <v>45</v>
      </c>
      <c r="E32" s="5" t="s">
        <v>41</v>
      </c>
      <c r="F32" s="14">
        <v>1</v>
      </c>
      <c r="G32" s="17" t="s">
        <v>77</v>
      </c>
      <c r="H32" s="15">
        <v>40806</v>
      </c>
      <c r="I32" s="15">
        <v>40807</v>
      </c>
      <c r="J32" s="15">
        <v>40822</v>
      </c>
      <c r="K32" s="15">
        <v>40848</v>
      </c>
      <c r="L32" s="15">
        <v>40851</v>
      </c>
      <c r="M32" s="15">
        <v>40881</v>
      </c>
    </row>
    <row r="33" spans="1:13" s="24" customFormat="1" ht="24" customHeight="1">
      <c r="A33" s="79" t="s">
        <v>93</v>
      </c>
      <c r="B33" s="79"/>
      <c r="C33" s="4" t="s">
        <v>94</v>
      </c>
      <c r="D33" s="8" t="s">
        <v>45</v>
      </c>
      <c r="E33" s="5" t="s">
        <v>41</v>
      </c>
      <c r="F33" s="14">
        <v>1</v>
      </c>
      <c r="G33" s="17" t="s">
        <v>77</v>
      </c>
      <c r="H33" s="15">
        <v>40806</v>
      </c>
      <c r="I33" s="15">
        <v>40808</v>
      </c>
      <c r="J33" s="15">
        <v>40826</v>
      </c>
      <c r="K33" s="15">
        <v>40879</v>
      </c>
      <c r="L33" s="15">
        <v>40896</v>
      </c>
      <c r="M33" s="15">
        <f>L33+30</f>
        <v>40926</v>
      </c>
    </row>
    <row r="34" spans="1:13" s="24" customFormat="1" ht="24" customHeight="1">
      <c r="A34" s="79" t="s">
        <v>95</v>
      </c>
      <c r="B34" s="79"/>
      <c r="C34" s="4" t="s">
        <v>96</v>
      </c>
      <c r="D34" s="8" t="s">
        <v>45</v>
      </c>
      <c r="E34" s="5" t="s">
        <v>64</v>
      </c>
      <c r="F34" s="14">
        <v>1</v>
      </c>
      <c r="G34" s="17" t="s">
        <v>77</v>
      </c>
      <c r="H34" s="15"/>
      <c r="I34" s="15"/>
      <c r="J34" s="15"/>
      <c r="K34" s="15"/>
      <c r="L34" s="15">
        <v>40817</v>
      </c>
      <c r="M34" s="15">
        <v>40908</v>
      </c>
    </row>
    <row r="35" spans="1:13" s="24" customFormat="1" ht="12.75">
      <c r="A35" s="79" t="s">
        <v>199</v>
      </c>
      <c r="B35" s="79"/>
      <c r="C35" s="4" t="s">
        <v>111</v>
      </c>
      <c r="D35" s="9" t="s">
        <v>7</v>
      </c>
      <c r="E35" s="5" t="s">
        <v>10</v>
      </c>
      <c r="F35" s="14">
        <v>1</v>
      </c>
      <c r="G35" s="17" t="s">
        <v>77</v>
      </c>
      <c r="H35" s="15">
        <v>40900</v>
      </c>
      <c r="I35" s="15">
        <v>40917</v>
      </c>
      <c r="J35" s="15">
        <v>40934</v>
      </c>
      <c r="K35" s="15">
        <v>40946</v>
      </c>
      <c r="L35" s="15">
        <v>40953</v>
      </c>
      <c r="M35" s="15">
        <v>42323</v>
      </c>
    </row>
    <row r="36" spans="1:13" s="24" customFormat="1" ht="24" customHeight="1">
      <c r="A36" s="79" t="s">
        <v>102</v>
      </c>
      <c r="B36" s="79"/>
      <c r="C36" s="4" t="s">
        <v>103</v>
      </c>
      <c r="D36" s="8" t="s">
        <v>45</v>
      </c>
      <c r="E36" s="5" t="s">
        <v>41</v>
      </c>
      <c r="F36" s="14">
        <v>1</v>
      </c>
      <c r="G36" s="17" t="s">
        <v>77</v>
      </c>
      <c r="H36" s="15">
        <v>40820</v>
      </c>
      <c r="I36" s="15">
        <v>40833</v>
      </c>
      <c r="J36" s="15">
        <v>40847</v>
      </c>
      <c r="K36" s="15">
        <v>40863</v>
      </c>
      <c r="L36" s="15">
        <v>40868</v>
      </c>
      <c r="M36" s="15">
        <v>40878</v>
      </c>
    </row>
    <row r="37" spans="1:13" s="24" customFormat="1" ht="24" customHeight="1">
      <c r="A37" s="79" t="s">
        <v>107</v>
      </c>
      <c r="B37" s="79"/>
      <c r="C37" s="4" t="s">
        <v>109</v>
      </c>
      <c r="D37" s="8" t="s">
        <v>45</v>
      </c>
      <c r="E37" s="5" t="s">
        <v>41</v>
      </c>
      <c r="F37" s="14">
        <v>1</v>
      </c>
      <c r="G37" s="17" t="s">
        <v>237</v>
      </c>
      <c r="H37" s="15">
        <v>40857</v>
      </c>
      <c r="I37" s="15">
        <v>40864</v>
      </c>
      <c r="J37" s="15">
        <f>I37+14</f>
        <v>40878</v>
      </c>
      <c r="K37" s="15">
        <v>40899</v>
      </c>
      <c r="L37" s="15">
        <v>40899</v>
      </c>
      <c r="M37" s="15">
        <v>40930</v>
      </c>
    </row>
    <row r="38" spans="1:13" s="24" customFormat="1" ht="38.25" customHeight="1">
      <c r="A38" s="79" t="s">
        <v>108</v>
      </c>
      <c r="B38" s="79"/>
      <c r="C38" s="4" t="s">
        <v>163</v>
      </c>
      <c r="D38" s="8" t="s">
        <v>45</v>
      </c>
      <c r="E38" s="5" t="s">
        <v>41</v>
      </c>
      <c r="F38" s="14">
        <v>1</v>
      </c>
      <c r="G38" s="17" t="s">
        <v>77</v>
      </c>
      <c r="H38" s="15">
        <v>41913</v>
      </c>
      <c r="I38" s="15">
        <f>H38+7</f>
        <v>41920</v>
      </c>
      <c r="J38" s="15">
        <f>I38+14</f>
        <v>41934</v>
      </c>
      <c r="K38" s="15">
        <f>J38+14</f>
        <v>41948</v>
      </c>
      <c r="L38" s="15">
        <f>K38+26</f>
        <v>41974</v>
      </c>
      <c r="M38" s="15">
        <f>L38+90</f>
        <v>42064</v>
      </c>
    </row>
    <row r="39" spans="1:13" s="24" customFormat="1" ht="33" customHeight="1">
      <c r="A39" s="79" t="s">
        <v>122</v>
      </c>
      <c r="B39" s="79"/>
      <c r="C39" s="4" t="s">
        <v>121</v>
      </c>
      <c r="D39" s="9" t="s">
        <v>7</v>
      </c>
      <c r="E39" s="5" t="s">
        <v>8</v>
      </c>
      <c r="F39" s="14">
        <v>1</v>
      </c>
      <c r="G39" s="17" t="s">
        <v>77</v>
      </c>
      <c r="H39" s="15">
        <v>40864</v>
      </c>
      <c r="I39" s="15">
        <v>40903</v>
      </c>
      <c r="J39" s="15">
        <v>40913</v>
      </c>
      <c r="K39" s="15">
        <v>40919</v>
      </c>
      <c r="L39" s="15">
        <v>40921</v>
      </c>
      <c r="M39" s="15">
        <v>41670</v>
      </c>
    </row>
    <row r="40" spans="1:13" s="24" customFormat="1" ht="24" customHeight="1">
      <c r="A40" s="79" t="s">
        <v>123</v>
      </c>
      <c r="B40" s="79"/>
      <c r="C40" s="4" t="s">
        <v>124</v>
      </c>
      <c r="D40" s="9" t="s">
        <v>7</v>
      </c>
      <c r="E40" s="5" t="s">
        <v>8</v>
      </c>
      <c r="F40" s="14">
        <v>1</v>
      </c>
      <c r="G40" s="17" t="s">
        <v>77</v>
      </c>
      <c r="H40" s="15">
        <v>40889</v>
      </c>
      <c r="I40" s="15">
        <v>40590</v>
      </c>
      <c r="J40" s="15">
        <v>40907</v>
      </c>
      <c r="K40" s="15">
        <v>40954</v>
      </c>
      <c r="L40" s="15">
        <v>40959</v>
      </c>
      <c r="M40" s="15">
        <v>41325</v>
      </c>
    </row>
    <row r="41" spans="1:13" s="24" customFormat="1" ht="35.25" customHeight="1">
      <c r="A41" s="79" t="s">
        <v>125</v>
      </c>
      <c r="B41" s="79"/>
      <c r="C41" s="4" t="s">
        <v>157</v>
      </c>
      <c r="D41" s="8" t="s">
        <v>45</v>
      </c>
      <c r="E41" s="5" t="s">
        <v>41</v>
      </c>
      <c r="F41" s="14">
        <v>4</v>
      </c>
      <c r="G41" s="17" t="s">
        <v>77</v>
      </c>
      <c r="H41" s="15">
        <v>40890</v>
      </c>
      <c r="I41" s="15">
        <f>H41+1</f>
        <v>40891</v>
      </c>
      <c r="J41" s="15">
        <f>I41+14</f>
        <v>40905</v>
      </c>
      <c r="K41" s="15">
        <f>J41+14</f>
        <v>40919</v>
      </c>
      <c r="L41" s="15">
        <v>40909</v>
      </c>
      <c r="M41" s="15">
        <v>41334</v>
      </c>
    </row>
    <row r="42" spans="1:13" s="24" customFormat="1" ht="24" customHeight="1">
      <c r="A42" s="79" t="s">
        <v>126</v>
      </c>
      <c r="B42" s="79"/>
      <c r="C42" s="4" t="s">
        <v>132</v>
      </c>
      <c r="D42" s="8" t="s">
        <v>45</v>
      </c>
      <c r="E42" s="5" t="s">
        <v>64</v>
      </c>
      <c r="F42" s="14">
        <v>1</v>
      </c>
      <c r="G42" s="17" t="s">
        <v>77</v>
      </c>
      <c r="H42" s="15">
        <v>40913</v>
      </c>
      <c r="I42" s="15"/>
      <c r="J42" s="15"/>
      <c r="K42" s="15"/>
      <c r="L42" s="15">
        <v>41026</v>
      </c>
      <c r="M42" s="15">
        <v>41698</v>
      </c>
    </row>
    <row r="43" spans="1:13" s="24" customFormat="1" ht="24" customHeight="1">
      <c r="A43" s="79" t="s">
        <v>127</v>
      </c>
      <c r="B43" s="79"/>
      <c r="C43" s="4" t="s">
        <v>128</v>
      </c>
      <c r="D43" s="9" t="s">
        <v>7</v>
      </c>
      <c r="E43" s="5" t="s">
        <v>8</v>
      </c>
      <c r="F43" s="14">
        <v>1</v>
      </c>
      <c r="G43" s="17" t="s">
        <v>77</v>
      </c>
      <c r="H43" s="15">
        <v>40899</v>
      </c>
      <c r="I43" s="15">
        <v>40911</v>
      </c>
      <c r="J43" s="15">
        <v>40953</v>
      </c>
      <c r="K43" s="15">
        <v>40980</v>
      </c>
      <c r="L43" s="15">
        <v>40983</v>
      </c>
      <c r="M43" s="15">
        <v>41698</v>
      </c>
    </row>
    <row r="44" spans="1:13" s="24" customFormat="1" ht="24" customHeight="1">
      <c r="A44" s="79" t="s">
        <v>133</v>
      </c>
      <c r="B44" s="79"/>
      <c r="C44" s="4" t="s">
        <v>140</v>
      </c>
      <c r="D44" s="8" t="s">
        <v>45</v>
      </c>
      <c r="E44" s="5" t="s">
        <v>41</v>
      </c>
      <c r="F44" s="14">
        <v>1</v>
      </c>
      <c r="G44" s="17" t="s">
        <v>77</v>
      </c>
      <c r="H44" s="15">
        <v>41067</v>
      </c>
      <c r="I44" s="15">
        <v>41073</v>
      </c>
      <c r="J44" s="15">
        <v>41080</v>
      </c>
      <c r="K44" s="15">
        <v>41088</v>
      </c>
      <c r="L44" s="15">
        <v>41089</v>
      </c>
      <c r="M44" s="15">
        <v>41119</v>
      </c>
    </row>
    <row r="45" spans="1:13" s="24" customFormat="1" ht="33.75" customHeight="1">
      <c r="A45" s="79" t="s">
        <v>203</v>
      </c>
      <c r="B45" s="79"/>
      <c r="C45" s="4" t="s">
        <v>159</v>
      </c>
      <c r="D45" s="8" t="s">
        <v>45</v>
      </c>
      <c r="E45" s="5" t="s">
        <v>41</v>
      </c>
      <c r="F45" s="14">
        <v>1</v>
      </c>
      <c r="G45" s="17" t="s">
        <v>77</v>
      </c>
      <c r="H45" s="15">
        <v>41333</v>
      </c>
      <c r="I45" s="15">
        <v>41333</v>
      </c>
      <c r="J45" s="15">
        <v>41340</v>
      </c>
      <c r="K45" s="15">
        <v>41354</v>
      </c>
      <c r="L45" s="15">
        <v>41355</v>
      </c>
      <c r="M45" s="15">
        <v>41426</v>
      </c>
    </row>
    <row r="46" spans="1:13" s="24" customFormat="1" ht="54.75" customHeight="1">
      <c r="A46" s="79" t="s">
        <v>136</v>
      </c>
      <c r="B46" s="79"/>
      <c r="C46" s="4" t="s">
        <v>254</v>
      </c>
      <c r="D46" s="8" t="s">
        <v>45</v>
      </c>
      <c r="E46" s="5" t="s">
        <v>265</v>
      </c>
      <c r="F46" s="14">
        <v>1</v>
      </c>
      <c r="G46" s="17" t="s">
        <v>77</v>
      </c>
      <c r="H46" s="15">
        <v>41897</v>
      </c>
      <c r="I46" s="15">
        <f>H46+14</f>
        <v>41911</v>
      </c>
      <c r="J46" s="15">
        <f>I46+30</f>
        <v>41941</v>
      </c>
      <c r="K46" s="15">
        <f>J46+25</f>
        <v>41966</v>
      </c>
      <c r="L46" s="15">
        <f>K46+14</f>
        <v>41980</v>
      </c>
      <c r="M46" s="15">
        <f>L46+60</f>
        <v>42040</v>
      </c>
    </row>
    <row r="47" spans="1:13" s="24" customFormat="1" ht="39" customHeight="1">
      <c r="A47" s="80" t="s">
        <v>137</v>
      </c>
      <c r="B47" s="81"/>
      <c r="C47" s="89" t="s">
        <v>234</v>
      </c>
      <c r="D47" s="45" t="s">
        <v>45</v>
      </c>
      <c r="E47" s="45" t="s">
        <v>37</v>
      </c>
      <c r="F47" s="90">
        <v>1</v>
      </c>
      <c r="G47" s="76" t="s">
        <v>77</v>
      </c>
      <c r="H47" s="91">
        <v>42005</v>
      </c>
      <c r="I47" s="91">
        <f>H47+7</f>
        <v>42012</v>
      </c>
      <c r="J47" s="91">
        <f>I47+30</f>
        <v>42042</v>
      </c>
      <c r="K47" s="91">
        <f>J47+14</f>
        <v>42056</v>
      </c>
      <c r="L47" s="91">
        <f>K47+14</f>
        <v>42070</v>
      </c>
      <c r="M47" s="91">
        <f>L47+120</f>
        <v>42190</v>
      </c>
    </row>
    <row r="48" spans="1:13" s="24" customFormat="1" ht="24" customHeight="1">
      <c r="A48" s="79" t="s">
        <v>194</v>
      </c>
      <c r="B48" s="79"/>
      <c r="C48" s="4" t="s">
        <v>195</v>
      </c>
      <c r="D48" s="8" t="s">
        <v>45</v>
      </c>
      <c r="E48" s="5" t="s">
        <v>139</v>
      </c>
      <c r="F48" s="14">
        <v>1</v>
      </c>
      <c r="G48" s="17" t="s">
        <v>77</v>
      </c>
      <c r="H48" s="15">
        <v>41821</v>
      </c>
      <c r="I48" s="15">
        <v>41852</v>
      </c>
      <c r="J48" s="15">
        <v>41883</v>
      </c>
      <c r="K48" s="15">
        <v>41913</v>
      </c>
      <c r="L48" s="15">
        <v>41927</v>
      </c>
      <c r="M48" s="15">
        <v>42170</v>
      </c>
    </row>
    <row r="49" spans="1:13" s="24" customFormat="1" ht="24" customHeight="1">
      <c r="A49" s="80" t="s">
        <v>151</v>
      </c>
      <c r="B49" s="92"/>
      <c r="C49" s="4" t="s">
        <v>196</v>
      </c>
      <c r="D49" s="8" t="s">
        <v>45</v>
      </c>
      <c r="E49" s="5" t="s">
        <v>41</v>
      </c>
      <c r="F49" s="14">
        <v>1</v>
      </c>
      <c r="G49" s="17" t="s">
        <v>189</v>
      </c>
      <c r="H49" s="15">
        <v>41532</v>
      </c>
      <c r="I49" s="15">
        <f>H49+7</f>
        <v>41539</v>
      </c>
      <c r="J49" s="15">
        <f>I49+14</f>
        <v>41553</v>
      </c>
      <c r="K49" s="15">
        <f>J49+7</f>
        <v>41560</v>
      </c>
      <c r="L49" s="15">
        <f>K49+3</f>
        <v>41563</v>
      </c>
      <c r="M49" s="15">
        <f>L49+30</f>
        <v>41593</v>
      </c>
    </row>
    <row r="50" spans="1:13" s="24" customFormat="1" ht="25.5">
      <c r="A50" s="79" t="s">
        <v>154</v>
      </c>
      <c r="B50" s="79"/>
      <c r="C50" s="4" t="s">
        <v>162</v>
      </c>
      <c r="D50" s="8" t="s">
        <v>7</v>
      </c>
      <c r="E50" s="5" t="s">
        <v>10</v>
      </c>
      <c r="F50" s="14">
        <v>1</v>
      </c>
      <c r="G50" s="17" t="s">
        <v>77</v>
      </c>
      <c r="H50" s="15">
        <v>41326</v>
      </c>
      <c r="I50" s="15">
        <v>41369</v>
      </c>
      <c r="J50" s="15">
        <v>41381</v>
      </c>
      <c r="K50" s="15">
        <v>41404</v>
      </c>
      <c r="L50" s="15">
        <v>41410</v>
      </c>
      <c r="M50" s="15">
        <v>41698</v>
      </c>
    </row>
    <row r="51" spans="1:13" s="24" customFormat="1" ht="25.5">
      <c r="A51" s="79" t="s">
        <v>161</v>
      </c>
      <c r="B51" s="79"/>
      <c r="C51" s="4" t="s">
        <v>160</v>
      </c>
      <c r="D51" s="8" t="s">
        <v>7</v>
      </c>
      <c r="E51" s="5" t="s">
        <v>8</v>
      </c>
      <c r="F51" s="14">
        <v>1</v>
      </c>
      <c r="G51" s="17" t="s">
        <v>77</v>
      </c>
      <c r="H51" s="15">
        <v>41325</v>
      </c>
      <c r="I51" s="15">
        <v>41327</v>
      </c>
      <c r="J51" s="15">
        <v>41341</v>
      </c>
      <c r="K51" s="15">
        <v>41383</v>
      </c>
      <c r="L51" s="15">
        <v>41388</v>
      </c>
      <c r="M51" s="15">
        <v>42004</v>
      </c>
    </row>
    <row r="52" spans="1:13" s="24" customFormat="1" ht="12.75">
      <c r="A52" s="80" t="s">
        <v>191</v>
      </c>
      <c r="B52" s="81"/>
      <c r="C52" s="4" t="s">
        <v>192</v>
      </c>
      <c r="D52" s="9" t="s">
        <v>45</v>
      </c>
      <c r="E52" s="5" t="s">
        <v>41</v>
      </c>
      <c r="F52" s="14">
        <v>1</v>
      </c>
      <c r="G52" s="17" t="s">
        <v>237</v>
      </c>
      <c r="H52" s="15">
        <v>41554</v>
      </c>
      <c r="I52" s="15">
        <f>H52+7</f>
        <v>41561</v>
      </c>
      <c r="J52" s="15">
        <f>I52+14</f>
        <v>41575</v>
      </c>
      <c r="K52" s="15">
        <f>J52+7</f>
        <v>41582</v>
      </c>
      <c r="L52" s="15">
        <f>K52+3</f>
        <v>41585</v>
      </c>
      <c r="M52" s="15">
        <f>L52+30</f>
        <v>41615</v>
      </c>
    </row>
    <row r="53" spans="1:13" s="24" customFormat="1" ht="30.75" customHeight="1">
      <c r="A53" s="80" t="s">
        <v>198</v>
      </c>
      <c r="B53" s="81"/>
      <c r="C53" s="89" t="s">
        <v>158</v>
      </c>
      <c r="D53" s="45" t="s">
        <v>7</v>
      </c>
      <c r="E53" s="45" t="s">
        <v>10</v>
      </c>
      <c r="F53" s="90">
        <v>1</v>
      </c>
      <c r="G53" s="76" t="s">
        <v>77</v>
      </c>
      <c r="H53" s="91">
        <v>41609</v>
      </c>
      <c r="I53" s="91">
        <v>41623</v>
      </c>
      <c r="J53" s="91">
        <v>41654</v>
      </c>
      <c r="K53" s="91">
        <v>41671</v>
      </c>
      <c r="L53" s="91">
        <v>41684</v>
      </c>
      <c r="M53" s="91">
        <v>42004</v>
      </c>
    </row>
    <row r="54" spans="1:13" s="24" customFormat="1" ht="43.5" customHeight="1">
      <c r="A54" s="80" t="s">
        <v>200</v>
      </c>
      <c r="B54" s="81"/>
      <c r="C54" s="4" t="s">
        <v>211</v>
      </c>
      <c r="D54" s="8" t="s">
        <v>45</v>
      </c>
      <c r="E54" s="5" t="s">
        <v>64</v>
      </c>
      <c r="F54" s="14">
        <v>4</v>
      </c>
      <c r="G54" s="17" t="s">
        <v>77</v>
      </c>
      <c r="H54" s="74"/>
      <c r="I54" s="15"/>
      <c r="J54" s="15"/>
      <c r="K54" s="15">
        <v>41262</v>
      </c>
      <c r="L54" s="15">
        <v>41275</v>
      </c>
      <c r="M54" s="15">
        <v>41698</v>
      </c>
    </row>
    <row r="55" spans="1:13" s="24" customFormat="1" ht="43.5" customHeight="1">
      <c r="A55" s="80" t="s">
        <v>201</v>
      </c>
      <c r="B55" s="81"/>
      <c r="C55" s="4" t="s">
        <v>217</v>
      </c>
      <c r="D55" s="8" t="s">
        <v>45</v>
      </c>
      <c r="E55" s="5" t="s">
        <v>64</v>
      </c>
      <c r="F55" s="14">
        <v>1</v>
      </c>
      <c r="G55" s="17" t="s">
        <v>77</v>
      </c>
      <c r="H55" s="20"/>
      <c r="I55" s="74"/>
      <c r="J55" s="15"/>
      <c r="K55" s="74"/>
      <c r="L55" s="74" t="s">
        <v>218</v>
      </c>
      <c r="M55" s="74" t="s">
        <v>219</v>
      </c>
    </row>
    <row r="56" spans="1:13" s="24" customFormat="1" ht="33.75" customHeight="1">
      <c r="A56" s="80" t="s">
        <v>202</v>
      </c>
      <c r="B56" s="81"/>
      <c r="C56" s="4" t="s">
        <v>235</v>
      </c>
      <c r="D56" s="8" t="s">
        <v>45</v>
      </c>
      <c r="E56" s="5" t="s">
        <v>37</v>
      </c>
      <c r="F56" s="14">
        <v>1</v>
      </c>
      <c r="G56" s="17" t="s">
        <v>77</v>
      </c>
      <c r="H56" s="15">
        <v>42005</v>
      </c>
      <c r="I56" s="15">
        <f>H56+7</f>
        <v>42012</v>
      </c>
      <c r="J56" s="15">
        <f>I56+30</f>
        <v>42042</v>
      </c>
      <c r="K56" s="15">
        <f>J56+14</f>
        <v>42056</v>
      </c>
      <c r="L56" s="15">
        <f>K56+14</f>
        <v>42070</v>
      </c>
      <c r="M56" s="15">
        <f>L56+450</f>
        <v>42520</v>
      </c>
    </row>
    <row r="57" spans="1:13" s="24" customFormat="1" ht="24" customHeight="1">
      <c r="A57" s="80" t="s">
        <v>204</v>
      </c>
      <c r="B57" s="81"/>
      <c r="C57" s="4" t="s">
        <v>212</v>
      </c>
      <c r="D57" s="8" t="s">
        <v>7</v>
      </c>
      <c r="E57" s="5" t="s">
        <v>10</v>
      </c>
      <c r="F57" s="14">
        <v>1</v>
      </c>
      <c r="G57" s="76" t="s">
        <v>77</v>
      </c>
      <c r="H57" s="15">
        <v>41407</v>
      </c>
      <c r="I57" s="15">
        <v>41408</v>
      </c>
      <c r="J57" s="15">
        <v>41422</v>
      </c>
      <c r="K57" s="15">
        <v>41439</v>
      </c>
      <c r="L57" s="15">
        <v>41444</v>
      </c>
      <c r="M57" s="15">
        <v>41698</v>
      </c>
    </row>
    <row r="58" spans="1:13" s="24" customFormat="1" ht="24" customHeight="1">
      <c r="A58" s="80" t="s">
        <v>213</v>
      </c>
      <c r="B58" s="81"/>
      <c r="C58" s="4" t="s">
        <v>214</v>
      </c>
      <c r="D58" s="8" t="s">
        <v>7</v>
      </c>
      <c r="E58" s="5" t="s">
        <v>8</v>
      </c>
      <c r="F58" s="14">
        <v>1</v>
      </c>
      <c r="G58" s="17" t="s">
        <v>77</v>
      </c>
      <c r="H58" s="15">
        <v>41593</v>
      </c>
      <c r="I58" s="15">
        <v>41962</v>
      </c>
      <c r="J58" s="15">
        <f>I58+7</f>
        <v>41969</v>
      </c>
      <c r="K58" s="15">
        <v>41778</v>
      </c>
      <c r="L58" s="15">
        <f>K58+50</f>
        <v>41828</v>
      </c>
      <c r="M58" s="15">
        <f>L58+365</f>
        <v>42193</v>
      </c>
    </row>
    <row r="59" spans="1:13" s="24" customFormat="1" ht="43.5" customHeight="1">
      <c r="A59" s="80" t="s">
        <v>216</v>
      </c>
      <c r="B59" s="81"/>
      <c r="C59" s="4" t="s">
        <v>220</v>
      </c>
      <c r="D59" s="8" t="s">
        <v>45</v>
      </c>
      <c r="E59" s="5" t="s">
        <v>64</v>
      </c>
      <c r="F59" s="14">
        <v>1</v>
      </c>
      <c r="G59" s="17" t="s">
        <v>77</v>
      </c>
      <c r="H59" s="74">
        <v>41944</v>
      </c>
      <c r="I59" s="74">
        <v>41974</v>
      </c>
      <c r="J59" s="15">
        <v>41988</v>
      </c>
      <c r="K59" s="74" t="s">
        <v>245</v>
      </c>
      <c r="L59" s="74" t="s">
        <v>246</v>
      </c>
      <c r="M59" s="74" t="s">
        <v>219</v>
      </c>
    </row>
    <row r="60" spans="1:13" s="24" customFormat="1" ht="43.5" customHeight="1">
      <c r="A60" s="80" t="s">
        <v>225</v>
      </c>
      <c r="B60" s="81"/>
      <c r="C60" s="96" t="s">
        <v>226</v>
      </c>
      <c r="D60" s="9" t="s">
        <v>45</v>
      </c>
      <c r="E60" s="5" t="s">
        <v>41</v>
      </c>
      <c r="F60" s="14">
        <v>1</v>
      </c>
      <c r="G60" s="17" t="s">
        <v>189</v>
      </c>
      <c r="H60" s="15">
        <v>41664</v>
      </c>
      <c r="I60" s="15">
        <f>H60+7</f>
        <v>41671</v>
      </c>
      <c r="J60" s="15">
        <f>I60+14</f>
        <v>41685</v>
      </c>
      <c r="K60" s="15">
        <f>J60+7</f>
        <v>41692</v>
      </c>
      <c r="L60" s="15">
        <f>K60+3</f>
        <v>41695</v>
      </c>
      <c r="M60" s="15">
        <f>L60+30</f>
        <v>41725</v>
      </c>
    </row>
    <row r="61" spans="1:13" s="24" customFormat="1" ht="43.5" customHeight="1">
      <c r="A61" s="80" t="s">
        <v>251</v>
      </c>
      <c r="B61" s="81"/>
      <c r="C61" s="4" t="s">
        <v>243</v>
      </c>
      <c r="D61" s="8" t="s">
        <v>45</v>
      </c>
      <c r="E61" s="5" t="s">
        <v>64</v>
      </c>
      <c r="F61" s="14">
        <v>1</v>
      </c>
      <c r="G61" s="17" t="s">
        <v>77</v>
      </c>
      <c r="H61" s="74">
        <v>42309</v>
      </c>
      <c r="I61" s="74">
        <v>42339</v>
      </c>
      <c r="J61" s="15">
        <v>42353</v>
      </c>
      <c r="K61" s="74" t="s">
        <v>247</v>
      </c>
      <c r="L61" s="74" t="s">
        <v>248</v>
      </c>
      <c r="M61" s="74" t="s">
        <v>250</v>
      </c>
    </row>
    <row r="62" spans="1:13" s="24" customFormat="1" ht="43.5" customHeight="1">
      <c r="A62" s="80" t="s">
        <v>252</v>
      </c>
      <c r="B62" s="81"/>
      <c r="C62" s="4" t="s">
        <v>244</v>
      </c>
      <c r="D62" s="8" t="s">
        <v>45</v>
      </c>
      <c r="E62" s="5" t="s">
        <v>64</v>
      </c>
      <c r="F62" s="14">
        <v>1</v>
      </c>
      <c r="G62" s="17" t="s">
        <v>77</v>
      </c>
      <c r="H62" s="74">
        <v>42675</v>
      </c>
      <c r="I62" s="74">
        <v>42705</v>
      </c>
      <c r="J62" s="15">
        <v>42719</v>
      </c>
      <c r="K62" s="74" t="s">
        <v>249</v>
      </c>
      <c r="L62" s="74" t="s">
        <v>250</v>
      </c>
      <c r="M62" s="74" t="s">
        <v>269</v>
      </c>
    </row>
    <row r="63" spans="1:13" s="24" customFormat="1" ht="43.5" customHeight="1">
      <c r="A63" s="80" t="s">
        <v>253</v>
      </c>
      <c r="B63" s="81"/>
      <c r="C63" s="4" t="s">
        <v>271</v>
      </c>
      <c r="D63" s="8" t="s">
        <v>45</v>
      </c>
      <c r="E63" s="5" t="s">
        <v>10</v>
      </c>
      <c r="F63" s="14">
        <v>1</v>
      </c>
      <c r="G63" s="17" t="s">
        <v>77</v>
      </c>
      <c r="H63" s="15">
        <v>41944</v>
      </c>
      <c r="I63" s="15">
        <f>H63+7</f>
        <v>41951</v>
      </c>
      <c r="J63" s="15">
        <f>I63+30</f>
        <v>41981</v>
      </c>
      <c r="K63" s="15">
        <f aca="true" t="shared" si="0" ref="K63:L65">J63+14</f>
        <v>41995</v>
      </c>
      <c r="L63" s="15">
        <f t="shared" si="0"/>
        <v>42009</v>
      </c>
      <c r="M63" s="15">
        <f>L63+120</f>
        <v>42129</v>
      </c>
    </row>
    <row r="64" spans="1:13" s="24" customFormat="1" ht="43.5" customHeight="1">
      <c r="A64" s="80" t="s">
        <v>258</v>
      </c>
      <c r="B64" s="81"/>
      <c r="C64" s="4" t="s">
        <v>270</v>
      </c>
      <c r="D64" s="8" t="s">
        <v>7</v>
      </c>
      <c r="E64" s="5" t="s">
        <v>10</v>
      </c>
      <c r="F64" s="14"/>
      <c r="G64" s="17" t="s">
        <v>77</v>
      </c>
      <c r="H64" s="15">
        <v>42005</v>
      </c>
      <c r="I64" s="15">
        <f>H64+7</f>
        <v>42012</v>
      </c>
      <c r="J64" s="15">
        <f>I64+30</f>
        <v>42042</v>
      </c>
      <c r="K64" s="15">
        <f t="shared" si="0"/>
        <v>42056</v>
      </c>
      <c r="L64" s="15">
        <f t="shared" si="0"/>
        <v>42070</v>
      </c>
      <c r="M64" s="15">
        <f>L64+365</f>
        <v>42435</v>
      </c>
    </row>
    <row r="65" spans="1:13" s="24" customFormat="1" ht="43.5" customHeight="1">
      <c r="A65" s="80" t="s">
        <v>273</v>
      </c>
      <c r="B65" s="81"/>
      <c r="C65" s="4" t="s">
        <v>272</v>
      </c>
      <c r="D65" s="8" t="s">
        <v>45</v>
      </c>
      <c r="E65" s="5" t="s">
        <v>41</v>
      </c>
      <c r="F65" s="14"/>
      <c r="G65" s="17" t="s">
        <v>77</v>
      </c>
      <c r="H65" s="15">
        <v>41974</v>
      </c>
      <c r="I65" s="15">
        <f>H65+7</f>
        <v>41981</v>
      </c>
      <c r="J65" s="15">
        <f>I65+14</f>
        <v>41995</v>
      </c>
      <c r="K65" s="15">
        <f t="shared" si="0"/>
        <v>42009</v>
      </c>
      <c r="L65" s="15">
        <f t="shared" si="0"/>
        <v>42023</v>
      </c>
      <c r="M65" s="15">
        <f>L65+30</f>
        <v>42053</v>
      </c>
    </row>
    <row r="66" spans="1:13" s="11" customFormat="1" ht="12.75">
      <c r="A66" s="62"/>
      <c r="B66" s="62"/>
      <c r="C66" s="62"/>
      <c r="D66" s="62"/>
      <c r="E66" s="47"/>
      <c r="F66" s="13"/>
      <c r="G66" s="57"/>
      <c r="H66" s="16"/>
      <c r="I66" s="16"/>
      <c r="J66" s="16"/>
      <c r="K66" s="16"/>
      <c r="L66" s="16"/>
      <c r="M66" s="16"/>
    </row>
    <row r="67" spans="1:13" s="1" customFormat="1" ht="33" customHeight="1">
      <c r="A67" s="82" t="s">
        <v>156</v>
      </c>
      <c r="B67" s="82"/>
      <c r="C67" s="82"/>
      <c r="D67" s="82"/>
      <c r="E67" s="82"/>
      <c r="F67" s="13"/>
      <c r="G67" s="71"/>
      <c r="H67" s="16"/>
      <c r="I67" s="16"/>
      <c r="J67" s="16"/>
      <c r="K67" s="16"/>
      <c r="L67" s="16"/>
      <c r="M67" s="16"/>
    </row>
    <row r="68" spans="1:13" s="2" customFormat="1" ht="25.5">
      <c r="A68" s="79" t="s">
        <v>115</v>
      </c>
      <c r="B68" s="79"/>
      <c r="C68" s="10" t="s">
        <v>68</v>
      </c>
      <c r="D68" s="9" t="s">
        <v>7</v>
      </c>
      <c r="E68" s="5" t="s">
        <v>42</v>
      </c>
      <c r="F68" s="14">
        <v>1</v>
      </c>
      <c r="G68" s="17" t="s">
        <v>77</v>
      </c>
      <c r="H68" s="15" t="s">
        <v>48</v>
      </c>
      <c r="I68" s="15"/>
      <c r="J68" s="15"/>
      <c r="K68" s="15"/>
      <c r="L68" s="15">
        <v>40118</v>
      </c>
      <c r="M68" s="15">
        <v>43100</v>
      </c>
    </row>
    <row r="69" spans="1:13" s="2" customFormat="1" ht="25.5">
      <c r="A69" s="79" t="s">
        <v>116</v>
      </c>
      <c r="B69" s="79"/>
      <c r="C69" s="10" t="s">
        <v>68</v>
      </c>
      <c r="D69" s="9" t="s">
        <v>7</v>
      </c>
      <c r="E69" s="5" t="s">
        <v>42</v>
      </c>
      <c r="F69" s="14">
        <v>1</v>
      </c>
      <c r="G69" s="17" t="s">
        <v>77</v>
      </c>
      <c r="H69" s="15" t="s">
        <v>48</v>
      </c>
      <c r="I69" s="15"/>
      <c r="J69" s="15"/>
      <c r="K69" s="15"/>
      <c r="L69" s="15">
        <v>40118</v>
      </c>
      <c r="M69" s="15">
        <v>42886</v>
      </c>
    </row>
    <row r="70" spans="1:13" s="2" customFormat="1" ht="12.75">
      <c r="A70" s="79" t="s">
        <v>66</v>
      </c>
      <c r="B70" s="79"/>
      <c r="C70" s="10" t="s">
        <v>79</v>
      </c>
      <c r="D70" s="9" t="s">
        <v>7</v>
      </c>
      <c r="E70" s="8" t="s">
        <v>8</v>
      </c>
      <c r="F70" s="14">
        <v>1</v>
      </c>
      <c r="G70" s="17" t="s">
        <v>77</v>
      </c>
      <c r="H70" s="15">
        <v>40490</v>
      </c>
      <c r="I70" s="15">
        <v>40501</v>
      </c>
      <c r="J70" s="15">
        <v>40558</v>
      </c>
      <c r="K70" s="15">
        <v>40611</v>
      </c>
      <c r="L70" s="15">
        <v>40641</v>
      </c>
      <c r="M70" s="15">
        <v>43100</v>
      </c>
    </row>
    <row r="71" spans="1:13" s="2" customFormat="1" ht="12.75">
      <c r="A71" s="79" t="s">
        <v>67</v>
      </c>
      <c r="B71" s="79"/>
      <c r="C71" s="10" t="s">
        <v>80</v>
      </c>
      <c r="D71" s="9" t="s">
        <v>7</v>
      </c>
      <c r="E71" s="8" t="s">
        <v>8</v>
      </c>
      <c r="F71" s="14">
        <v>1</v>
      </c>
      <c r="G71" s="17" t="s">
        <v>77</v>
      </c>
      <c r="H71" s="15">
        <v>40490</v>
      </c>
      <c r="I71" s="15">
        <v>40501</v>
      </c>
      <c r="J71" s="15">
        <v>40566</v>
      </c>
      <c r="K71" s="15">
        <v>40589</v>
      </c>
      <c r="L71" s="15">
        <v>40602</v>
      </c>
      <c r="M71" s="15">
        <v>43100</v>
      </c>
    </row>
    <row r="72" spans="1:13" s="2" customFormat="1" ht="12.75">
      <c r="A72" s="79" t="s">
        <v>54</v>
      </c>
      <c r="B72" s="79"/>
      <c r="C72" s="10" t="s">
        <v>112</v>
      </c>
      <c r="D72" s="9" t="s">
        <v>7</v>
      </c>
      <c r="E72" s="5" t="s">
        <v>42</v>
      </c>
      <c r="F72" s="14">
        <v>1</v>
      </c>
      <c r="G72" s="17" t="s">
        <v>77</v>
      </c>
      <c r="H72" s="15" t="s">
        <v>48</v>
      </c>
      <c r="I72" s="15"/>
      <c r="J72" s="15"/>
      <c r="K72" s="15"/>
      <c r="L72" s="15">
        <v>40057</v>
      </c>
      <c r="M72" s="15">
        <v>43100</v>
      </c>
    </row>
    <row r="73" spans="1:13" s="2" customFormat="1" ht="25.5" customHeight="1">
      <c r="A73" s="80" t="s">
        <v>55</v>
      </c>
      <c r="B73" s="81"/>
      <c r="C73" s="10" t="s">
        <v>169</v>
      </c>
      <c r="D73" s="9" t="s">
        <v>45</v>
      </c>
      <c r="E73" s="5" t="s">
        <v>41</v>
      </c>
      <c r="F73" s="14">
        <v>1</v>
      </c>
      <c r="G73" s="17" t="s">
        <v>77</v>
      </c>
      <c r="H73" s="15">
        <v>41386</v>
      </c>
      <c r="I73" s="15">
        <v>41386</v>
      </c>
      <c r="J73" s="15">
        <v>41396</v>
      </c>
      <c r="K73" s="15">
        <v>41404</v>
      </c>
      <c r="L73" s="15">
        <v>41408</v>
      </c>
      <c r="M73" s="15">
        <v>41439</v>
      </c>
    </row>
    <row r="74" spans="1:13" s="2" customFormat="1" ht="12.75">
      <c r="A74" s="79" t="s">
        <v>100</v>
      </c>
      <c r="B74" s="79"/>
      <c r="C74" s="10" t="s">
        <v>101</v>
      </c>
      <c r="D74" s="9" t="s">
        <v>7</v>
      </c>
      <c r="E74" s="8" t="s">
        <v>8</v>
      </c>
      <c r="F74" s="14">
        <v>1</v>
      </c>
      <c r="G74" s="17" t="s">
        <v>77</v>
      </c>
      <c r="H74" s="15">
        <v>40814</v>
      </c>
      <c r="I74" s="15">
        <f>H74+7</f>
        <v>40821</v>
      </c>
      <c r="J74" s="15">
        <f>I74+14</f>
        <v>40835</v>
      </c>
      <c r="K74" s="15">
        <f>J74+21</f>
        <v>40856</v>
      </c>
      <c r="L74" s="15">
        <f>K74+7</f>
        <v>40863</v>
      </c>
      <c r="M74" s="15">
        <v>41675</v>
      </c>
    </row>
    <row r="75" spans="1:13" s="2" customFormat="1" ht="12.75">
      <c r="A75" s="80" t="s">
        <v>170</v>
      </c>
      <c r="B75" s="81"/>
      <c r="C75" s="10" t="s">
        <v>174</v>
      </c>
      <c r="D75" s="9" t="s">
        <v>45</v>
      </c>
      <c r="E75" s="5" t="s">
        <v>41</v>
      </c>
      <c r="F75" s="14">
        <v>1</v>
      </c>
      <c r="G75" s="17" t="s">
        <v>237</v>
      </c>
      <c r="H75" s="15">
        <v>41445</v>
      </c>
      <c r="I75" s="15">
        <f>H75+1</f>
        <v>41446</v>
      </c>
      <c r="J75" s="15">
        <f>I75+7</f>
        <v>41453</v>
      </c>
      <c r="K75" s="15">
        <f>J75+5</f>
        <v>41458</v>
      </c>
      <c r="L75" s="15">
        <f>K75+2</f>
        <v>41460</v>
      </c>
      <c r="M75" s="15">
        <f>L75+45</f>
        <v>41505</v>
      </c>
    </row>
    <row r="76" spans="1:13" s="2" customFormat="1" ht="15.75" customHeight="1">
      <c r="A76" s="80" t="s">
        <v>171</v>
      </c>
      <c r="B76" s="81"/>
      <c r="C76" s="10" t="s">
        <v>172</v>
      </c>
      <c r="D76" s="44" t="s">
        <v>45</v>
      </c>
      <c r="E76" s="20" t="s">
        <v>64</v>
      </c>
      <c r="F76" s="14">
        <v>1</v>
      </c>
      <c r="G76" s="17" t="s">
        <v>77</v>
      </c>
      <c r="H76" s="15">
        <v>41465</v>
      </c>
      <c r="I76" s="15"/>
      <c r="J76" s="15"/>
      <c r="K76" s="15"/>
      <c r="L76" s="15" t="s">
        <v>175</v>
      </c>
      <c r="M76" s="15" t="s">
        <v>176</v>
      </c>
    </row>
    <row r="77" spans="1:13" s="2" customFormat="1" ht="25.5">
      <c r="A77" s="80" t="s">
        <v>185</v>
      </c>
      <c r="B77" s="81"/>
      <c r="C77" s="10" t="s">
        <v>186</v>
      </c>
      <c r="D77" s="42" t="s">
        <v>7</v>
      </c>
      <c r="E77" s="43" t="s">
        <v>8</v>
      </c>
      <c r="F77" s="14">
        <v>1</v>
      </c>
      <c r="G77" s="17" t="s">
        <v>77</v>
      </c>
      <c r="H77" s="15">
        <v>41506</v>
      </c>
      <c r="I77" s="15">
        <f>H77+7</f>
        <v>41513</v>
      </c>
      <c r="J77" s="15">
        <f>I77+7</f>
        <v>41520</v>
      </c>
      <c r="K77" s="15">
        <f>J77+7</f>
        <v>41527</v>
      </c>
      <c r="L77" s="15">
        <f>K77+21</f>
        <v>41548</v>
      </c>
      <c r="M77" s="15">
        <v>43100</v>
      </c>
    </row>
    <row r="78" spans="1:13" s="2" customFormat="1" ht="12.75">
      <c r="A78" s="80" t="s">
        <v>190</v>
      </c>
      <c r="B78" s="81"/>
      <c r="C78" s="10" t="s">
        <v>215</v>
      </c>
      <c r="D78" s="9" t="s">
        <v>45</v>
      </c>
      <c r="E78" s="5" t="s">
        <v>41</v>
      </c>
      <c r="F78" s="14">
        <v>1</v>
      </c>
      <c r="G78" s="17" t="s">
        <v>237</v>
      </c>
      <c r="H78" s="15">
        <v>41606</v>
      </c>
      <c r="I78" s="15">
        <f>H78+7</f>
        <v>41613</v>
      </c>
      <c r="J78" s="15">
        <f>I78+14</f>
        <v>41627</v>
      </c>
      <c r="K78" s="15">
        <f>J78+7</f>
        <v>41634</v>
      </c>
      <c r="L78" s="15">
        <v>41621</v>
      </c>
      <c r="M78" s="15">
        <f>L78+31</f>
        <v>41652</v>
      </c>
    </row>
    <row r="79" spans="1:13" s="2" customFormat="1" ht="25.5" customHeight="1">
      <c r="A79" s="80" t="s">
        <v>205</v>
      </c>
      <c r="B79" s="81"/>
      <c r="C79" s="10" t="s">
        <v>47</v>
      </c>
      <c r="D79" s="9" t="s">
        <v>45</v>
      </c>
      <c r="E79" s="5" t="s">
        <v>41</v>
      </c>
      <c r="F79" s="14">
        <v>1</v>
      </c>
      <c r="G79" s="17" t="s">
        <v>77</v>
      </c>
      <c r="H79" s="15">
        <v>42277</v>
      </c>
      <c r="I79" s="15">
        <f>H79+7</f>
        <v>42284</v>
      </c>
      <c r="J79" s="15">
        <f>I79+14</f>
        <v>42298</v>
      </c>
      <c r="K79" s="15">
        <f>J79+14</f>
        <v>42312</v>
      </c>
      <c r="L79" s="15">
        <f>K79+7</f>
        <v>42319</v>
      </c>
      <c r="M79" s="15">
        <f>L79+30</f>
        <v>42349</v>
      </c>
    </row>
    <row r="80" spans="1:13" s="2" customFormat="1" ht="25.5" customHeight="1">
      <c r="A80" s="80" t="s">
        <v>221</v>
      </c>
      <c r="B80" s="81"/>
      <c r="C80" s="10" t="s">
        <v>222</v>
      </c>
      <c r="D80" s="9" t="s">
        <v>7</v>
      </c>
      <c r="E80" s="8" t="s">
        <v>8</v>
      </c>
      <c r="F80" s="14">
        <v>1</v>
      </c>
      <c r="G80" s="17" t="s">
        <v>77</v>
      </c>
      <c r="H80" s="15">
        <v>41671</v>
      </c>
      <c r="I80" s="15">
        <f>H80+7</f>
        <v>41678</v>
      </c>
      <c r="J80" s="15">
        <f>I80+14</f>
        <v>41692</v>
      </c>
      <c r="K80" s="15">
        <f>J80+21</f>
        <v>41713</v>
      </c>
      <c r="L80" s="15">
        <f>K80+7</f>
        <v>41720</v>
      </c>
      <c r="M80" s="15">
        <v>43100</v>
      </c>
    </row>
    <row r="81" spans="1:13" s="2" customFormat="1" ht="18.75" customHeight="1">
      <c r="A81" s="62"/>
      <c r="B81" s="62"/>
      <c r="C81" s="62"/>
      <c r="D81" s="62"/>
      <c r="E81" s="5"/>
      <c r="F81" s="14"/>
      <c r="G81" s="17"/>
      <c r="H81" s="15"/>
      <c r="I81" s="15"/>
      <c r="J81" s="15"/>
      <c r="K81" s="15"/>
      <c r="L81" s="15"/>
      <c r="M81" s="15"/>
    </row>
    <row r="82" spans="1:13" s="2" customFormat="1" ht="59.25" customHeight="1">
      <c r="A82" s="87" t="s">
        <v>113</v>
      </c>
      <c r="B82" s="87"/>
      <c r="C82" s="87"/>
      <c r="D82" s="87"/>
      <c r="E82" s="87"/>
      <c r="F82" s="14"/>
      <c r="G82" s="8"/>
      <c r="H82" s="15"/>
      <c r="I82" s="15"/>
      <c r="J82" s="15"/>
      <c r="K82" s="15"/>
      <c r="L82" s="15"/>
      <c r="M82" s="15"/>
    </row>
    <row r="83" spans="1:13" s="2" customFormat="1" ht="59.25" customHeight="1">
      <c r="A83" s="79" t="s">
        <v>32</v>
      </c>
      <c r="B83" s="79"/>
      <c r="C83" s="10" t="s">
        <v>18</v>
      </c>
      <c r="D83" s="9" t="s">
        <v>7</v>
      </c>
      <c r="E83" s="5" t="s">
        <v>10</v>
      </c>
      <c r="F83" s="14">
        <v>1</v>
      </c>
      <c r="G83" s="17" t="s">
        <v>77</v>
      </c>
      <c r="H83" s="15">
        <v>40557</v>
      </c>
      <c r="I83" s="15">
        <v>40714</v>
      </c>
      <c r="J83" s="15">
        <v>40731</v>
      </c>
      <c r="K83" s="15">
        <v>40868</v>
      </c>
      <c r="L83" s="15">
        <v>40869</v>
      </c>
      <c r="M83" s="15">
        <v>41639</v>
      </c>
    </row>
    <row r="84" spans="1:13" s="2" customFormat="1" ht="12.75">
      <c r="A84" s="79" t="s">
        <v>35</v>
      </c>
      <c r="B84" s="79"/>
      <c r="C84" s="93" t="s">
        <v>19</v>
      </c>
      <c r="D84" s="9" t="s">
        <v>7</v>
      </c>
      <c r="E84" s="5" t="s">
        <v>10</v>
      </c>
      <c r="F84" s="14">
        <v>1</v>
      </c>
      <c r="G84" s="17" t="s">
        <v>77</v>
      </c>
      <c r="H84" s="15">
        <v>40868</v>
      </c>
      <c r="I84" s="15">
        <v>40869</v>
      </c>
      <c r="J84" s="15">
        <v>41273</v>
      </c>
      <c r="K84" s="15">
        <v>40960</v>
      </c>
      <c r="L84" s="15">
        <v>40962</v>
      </c>
      <c r="M84" s="15">
        <v>41639</v>
      </c>
    </row>
    <row r="85" spans="1:13" s="2" customFormat="1" ht="42" customHeight="1">
      <c r="A85" s="79" t="s">
        <v>39</v>
      </c>
      <c r="B85" s="79"/>
      <c r="C85" s="10" t="s">
        <v>259</v>
      </c>
      <c r="D85" s="9" t="s">
        <v>7</v>
      </c>
      <c r="E85" s="5" t="s">
        <v>10</v>
      </c>
      <c r="F85" s="14">
        <v>1</v>
      </c>
      <c r="G85" s="17" t="s">
        <v>77</v>
      </c>
      <c r="H85" s="15">
        <v>41804</v>
      </c>
      <c r="I85" s="15">
        <f>H85+7</f>
        <v>41811</v>
      </c>
      <c r="J85" s="15">
        <f>I85+30</f>
        <v>41841</v>
      </c>
      <c r="K85" s="15">
        <f>J85+14</f>
        <v>41855</v>
      </c>
      <c r="L85" s="15">
        <f>K85+30</f>
        <v>41885</v>
      </c>
      <c r="M85" s="15">
        <v>42369</v>
      </c>
    </row>
    <row r="86" spans="1:13" s="2" customFormat="1" ht="25.5">
      <c r="A86" s="79" t="s">
        <v>141</v>
      </c>
      <c r="B86" s="79"/>
      <c r="C86" s="10" t="s">
        <v>260</v>
      </c>
      <c r="D86" s="9" t="s">
        <v>7</v>
      </c>
      <c r="E86" s="5" t="s">
        <v>10</v>
      </c>
      <c r="F86" s="14">
        <v>1</v>
      </c>
      <c r="G86" s="17" t="s">
        <v>77</v>
      </c>
      <c r="H86" s="15">
        <v>41804</v>
      </c>
      <c r="I86" s="15">
        <f>H86+7</f>
        <v>41811</v>
      </c>
      <c r="J86" s="15">
        <f>I86+30</f>
        <v>41841</v>
      </c>
      <c r="K86" s="15">
        <f>J86+14</f>
        <v>41855</v>
      </c>
      <c r="L86" s="15">
        <f>K86+30</f>
        <v>41885</v>
      </c>
      <c r="M86" s="15">
        <v>42369</v>
      </c>
    </row>
    <row r="87" spans="1:13" s="2" customFormat="1" ht="25.5">
      <c r="A87" s="79" t="s">
        <v>266</v>
      </c>
      <c r="B87" s="79"/>
      <c r="C87" s="10" t="s">
        <v>261</v>
      </c>
      <c r="D87" s="9" t="s">
        <v>7</v>
      </c>
      <c r="E87" s="5" t="s">
        <v>10</v>
      </c>
      <c r="F87" s="14">
        <v>1</v>
      </c>
      <c r="G87" s="17" t="s">
        <v>77</v>
      </c>
      <c r="H87" s="15">
        <v>42231</v>
      </c>
      <c r="I87" s="15">
        <f>H87+14</f>
        <v>42245</v>
      </c>
      <c r="J87" s="15">
        <f>I87+30</f>
        <v>42275</v>
      </c>
      <c r="K87" s="15">
        <f>J87+7</f>
        <v>42282</v>
      </c>
      <c r="L87" s="15">
        <f>K87+7</f>
        <v>42289</v>
      </c>
      <c r="M87" s="15">
        <v>43100</v>
      </c>
    </row>
    <row r="88" spans="1:13" s="2" customFormat="1" ht="25.5">
      <c r="A88" s="79" t="s">
        <v>267</v>
      </c>
      <c r="B88" s="79"/>
      <c r="C88" s="10" t="s">
        <v>262</v>
      </c>
      <c r="D88" s="9" t="s">
        <v>7</v>
      </c>
      <c r="E88" s="5" t="s">
        <v>10</v>
      </c>
      <c r="F88" s="14">
        <v>1</v>
      </c>
      <c r="G88" s="17" t="s">
        <v>77</v>
      </c>
      <c r="H88" s="15">
        <v>42231</v>
      </c>
      <c r="I88" s="15">
        <f>H88+14</f>
        <v>42245</v>
      </c>
      <c r="J88" s="15">
        <f>I88+30</f>
        <v>42275</v>
      </c>
      <c r="K88" s="15">
        <f>J88+7</f>
        <v>42282</v>
      </c>
      <c r="L88" s="15">
        <f>K88+7</f>
        <v>42289</v>
      </c>
      <c r="M88" s="15">
        <v>43100</v>
      </c>
    </row>
    <row r="89" spans="1:13" s="2" customFormat="1" ht="12.75">
      <c r="A89" s="9"/>
      <c r="B89" s="9"/>
      <c r="C89" s="10"/>
      <c r="D89" s="9"/>
      <c r="E89" s="5"/>
      <c r="F89" s="14"/>
      <c r="G89" s="17"/>
      <c r="H89" s="15"/>
      <c r="I89" s="15"/>
      <c r="J89" s="15"/>
      <c r="K89" s="15"/>
      <c r="L89" s="15"/>
      <c r="M89" s="15"/>
    </row>
    <row r="90" spans="1:13" s="11" customFormat="1" ht="33.75" customHeight="1">
      <c r="A90" s="82" t="s">
        <v>173</v>
      </c>
      <c r="B90" s="82"/>
      <c r="C90" s="82"/>
      <c r="D90" s="82"/>
      <c r="E90" s="82"/>
      <c r="F90" s="13"/>
      <c r="G90" s="57"/>
      <c r="H90" s="16"/>
      <c r="I90" s="16"/>
      <c r="J90" s="16"/>
      <c r="K90" s="16"/>
      <c r="L90" s="16"/>
      <c r="M90" s="16"/>
    </row>
    <row r="91" spans="1:13" s="24" customFormat="1" ht="24" customHeight="1">
      <c r="A91" s="79" t="s">
        <v>177</v>
      </c>
      <c r="B91" s="79"/>
      <c r="C91" s="4" t="s">
        <v>268</v>
      </c>
      <c r="D91" s="8" t="s">
        <v>138</v>
      </c>
      <c r="E91" s="5" t="s">
        <v>139</v>
      </c>
      <c r="F91" s="14">
        <v>1</v>
      </c>
      <c r="G91" s="17" t="s">
        <v>77</v>
      </c>
      <c r="H91" s="15">
        <v>41548</v>
      </c>
      <c r="I91" s="15">
        <v>41562</v>
      </c>
      <c r="J91" s="15">
        <v>41593</v>
      </c>
      <c r="K91" s="15" t="s">
        <v>168</v>
      </c>
      <c r="L91" s="15">
        <v>41640</v>
      </c>
      <c r="M91" s="15">
        <v>42369</v>
      </c>
    </row>
    <row r="92" spans="1:13" s="24" customFormat="1" ht="24" customHeight="1">
      <c r="A92" s="80" t="s">
        <v>178</v>
      </c>
      <c r="B92" s="81"/>
      <c r="C92" s="4" t="s">
        <v>166</v>
      </c>
      <c r="D92" s="8" t="s">
        <v>138</v>
      </c>
      <c r="E92" s="5" t="s">
        <v>139</v>
      </c>
      <c r="F92" s="14">
        <v>1</v>
      </c>
      <c r="G92" s="17" t="s">
        <v>77</v>
      </c>
      <c r="H92" s="15">
        <v>41369</v>
      </c>
      <c r="I92" s="15">
        <v>41370</v>
      </c>
      <c r="J92" s="15">
        <v>41400</v>
      </c>
      <c r="K92" s="15">
        <v>41409</v>
      </c>
      <c r="L92" s="15">
        <v>41604</v>
      </c>
      <c r="M92" s="15" t="s">
        <v>236</v>
      </c>
    </row>
    <row r="93" spans="1:13" s="24" customFormat="1" ht="24" customHeight="1">
      <c r="A93" s="80" t="s">
        <v>179</v>
      </c>
      <c r="B93" s="81"/>
      <c r="C93" s="4" t="s">
        <v>167</v>
      </c>
      <c r="D93" s="8" t="s">
        <v>138</v>
      </c>
      <c r="E93" s="5" t="s">
        <v>139</v>
      </c>
      <c r="F93" s="14">
        <v>1</v>
      </c>
      <c r="G93" s="17" t="s">
        <v>77</v>
      </c>
      <c r="H93" s="15">
        <v>41379</v>
      </c>
      <c r="I93" s="15">
        <v>41380</v>
      </c>
      <c r="J93" s="15">
        <v>41410</v>
      </c>
      <c r="K93" s="15">
        <v>41419</v>
      </c>
      <c r="L93" s="15">
        <v>41426</v>
      </c>
      <c r="M93" s="15">
        <v>42292</v>
      </c>
    </row>
    <row r="94" spans="1:13" ht="14.25">
      <c r="A94" s="65"/>
      <c r="B94" s="65"/>
      <c r="C94" s="65"/>
      <c r="D94" s="65"/>
      <c r="E94" s="66"/>
      <c r="F94" s="13"/>
      <c r="G94" s="33"/>
      <c r="H94" s="64"/>
      <c r="I94" s="16"/>
      <c r="J94" s="16"/>
      <c r="K94" s="16"/>
      <c r="L94" s="16"/>
      <c r="M94" s="16"/>
    </row>
    <row r="95" spans="1:13" s="12" customFormat="1" ht="27.75" customHeight="1">
      <c r="A95" s="67" t="s">
        <v>275</v>
      </c>
      <c r="B95" s="67"/>
      <c r="C95" s="67"/>
      <c r="D95" s="67"/>
      <c r="E95" s="61"/>
      <c r="F95" s="61"/>
      <c r="G95" s="61"/>
      <c r="H95" s="61"/>
      <c r="I95" s="61"/>
      <c r="J95" s="61"/>
      <c r="K95" s="61"/>
      <c r="L95" s="61"/>
      <c r="M95" s="61"/>
    </row>
    <row r="96" spans="1:13" s="12" customFormat="1" ht="30" customHeight="1">
      <c r="A96" s="77" t="s">
        <v>56</v>
      </c>
      <c r="B96" s="77"/>
      <c r="C96" s="77"/>
      <c r="D96" s="77"/>
      <c r="E96" s="77"/>
      <c r="F96" s="14"/>
      <c r="G96" s="46"/>
      <c r="H96" s="45"/>
      <c r="I96" s="15"/>
      <c r="J96" s="15"/>
      <c r="K96" s="15"/>
      <c r="L96" s="15"/>
      <c r="M96" s="15"/>
    </row>
    <row r="97" spans="1:13" s="12" customFormat="1" ht="21.75" customHeight="1">
      <c r="A97" s="78" t="s">
        <v>25</v>
      </c>
      <c r="B97" s="78"/>
      <c r="C97" s="4" t="s">
        <v>21</v>
      </c>
      <c r="D97" s="8" t="s">
        <v>7</v>
      </c>
      <c r="E97" s="5" t="s">
        <v>42</v>
      </c>
      <c r="F97" s="14">
        <v>1</v>
      </c>
      <c r="G97" s="17" t="s">
        <v>77</v>
      </c>
      <c r="H97" s="15" t="s">
        <v>48</v>
      </c>
      <c r="I97" s="15"/>
      <c r="J97" s="15"/>
      <c r="K97" s="15"/>
      <c r="L97" s="15">
        <v>40360</v>
      </c>
      <c r="M97" s="15">
        <v>40574</v>
      </c>
    </row>
    <row r="98" spans="1:13" s="12" customFormat="1" ht="31.5" customHeight="1">
      <c r="A98" s="78" t="s">
        <v>26</v>
      </c>
      <c r="B98" s="78"/>
      <c r="C98" s="4" t="s">
        <v>22</v>
      </c>
      <c r="D98" s="8" t="s">
        <v>7</v>
      </c>
      <c r="E98" s="5" t="s">
        <v>42</v>
      </c>
      <c r="F98" s="14">
        <v>1</v>
      </c>
      <c r="G98" s="17" t="s">
        <v>77</v>
      </c>
      <c r="H98" s="15" t="s">
        <v>48</v>
      </c>
      <c r="I98" s="15"/>
      <c r="J98" s="15"/>
      <c r="K98" s="15"/>
      <c r="L98" s="15">
        <v>40360</v>
      </c>
      <c r="M98" s="15">
        <v>43100</v>
      </c>
    </row>
    <row r="99" spans="1:13" s="12" customFormat="1" ht="32.25" customHeight="1">
      <c r="A99" s="78" t="s">
        <v>27</v>
      </c>
      <c r="B99" s="78"/>
      <c r="C99" s="4" t="s">
        <v>38</v>
      </c>
      <c r="D99" s="8" t="s">
        <v>7</v>
      </c>
      <c r="E99" s="5" t="s">
        <v>8</v>
      </c>
      <c r="F99" s="14">
        <v>1</v>
      </c>
      <c r="G99" s="17" t="s">
        <v>77</v>
      </c>
      <c r="H99" s="15">
        <v>40848</v>
      </c>
      <c r="I99" s="15">
        <v>40852</v>
      </c>
      <c r="J99" s="15">
        <v>40868</v>
      </c>
      <c r="K99" s="15">
        <v>40889</v>
      </c>
      <c r="L99" s="15">
        <v>40909</v>
      </c>
      <c r="M99" s="15">
        <v>41487</v>
      </c>
    </row>
    <row r="100" spans="1:13" s="12" customFormat="1" ht="35.25" customHeight="1">
      <c r="A100" s="78" t="s">
        <v>28</v>
      </c>
      <c r="B100" s="78"/>
      <c r="C100" s="4" t="s">
        <v>23</v>
      </c>
      <c r="D100" s="8" t="s">
        <v>7</v>
      </c>
      <c r="E100" s="5" t="s">
        <v>42</v>
      </c>
      <c r="F100" s="14">
        <v>1</v>
      </c>
      <c r="G100" s="17" t="s">
        <v>77</v>
      </c>
      <c r="H100" s="15" t="s">
        <v>48</v>
      </c>
      <c r="I100" s="15"/>
      <c r="J100" s="15"/>
      <c r="K100" s="15"/>
      <c r="L100" s="15">
        <v>40360</v>
      </c>
      <c r="M100" s="15">
        <v>43100</v>
      </c>
    </row>
    <row r="101" spans="1:13" s="12" customFormat="1" ht="30" customHeight="1">
      <c r="A101" s="78" t="s">
        <v>29</v>
      </c>
      <c r="B101" s="78"/>
      <c r="C101" s="4" t="s">
        <v>24</v>
      </c>
      <c r="D101" s="8" t="s">
        <v>7</v>
      </c>
      <c r="E101" s="5" t="s">
        <v>42</v>
      </c>
      <c r="F101" s="14">
        <v>1</v>
      </c>
      <c r="G101" s="17" t="s">
        <v>77</v>
      </c>
      <c r="H101" s="15" t="s">
        <v>48</v>
      </c>
      <c r="I101" s="15"/>
      <c r="J101" s="15"/>
      <c r="K101" s="15"/>
      <c r="L101" s="15">
        <v>40360</v>
      </c>
      <c r="M101" s="15">
        <v>43100</v>
      </c>
    </row>
    <row r="102" spans="1:13" s="12" customFormat="1" ht="30" customHeight="1">
      <c r="A102" s="78" t="s">
        <v>30</v>
      </c>
      <c r="B102" s="78"/>
      <c r="C102" s="4" t="s">
        <v>99</v>
      </c>
      <c r="D102" s="8" t="s">
        <v>7</v>
      </c>
      <c r="E102" s="5" t="s">
        <v>42</v>
      </c>
      <c r="F102" s="14">
        <v>1</v>
      </c>
      <c r="G102" s="17" t="s">
        <v>77</v>
      </c>
      <c r="H102" s="15" t="s">
        <v>48</v>
      </c>
      <c r="I102" s="15"/>
      <c r="J102" s="15"/>
      <c r="K102" s="15"/>
      <c r="L102" s="15">
        <v>40118</v>
      </c>
      <c r="M102" s="15">
        <v>41698</v>
      </c>
    </row>
    <row r="103" spans="1:13" s="25" customFormat="1" ht="30.75" customHeight="1">
      <c r="A103" s="79" t="s">
        <v>57</v>
      </c>
      <c r="B103" s="79"/>
      <c r="C103" s="41" t="s">
        <v>153</v>
      </c>
      <c r="D103" s="42" t="s">
        <v>7</v>
      </c>
      <c r="E103" s="43" t="s">
        <v>43</v>
      </c>
      <c r="F103" s="14">
        <v>1</v>
      </c>
      <c r="G103" s="17" t="s">
        <v>77</v>
      </c>
      <c r="H103" s="15">
        <v>40555</v>
      </c>
      <c r="I103" s="15">
        <v>40556</v>
      </c>
      <c r="J103" s="15">
        <v>40584</v>
      </c>
      <c r="K103" s="15">
        <v>40661</v>
      </c>
      <c r="L103" s="15">
        <v>40676</v>
      </c>
      <c r="M103" s="15">
        <v>43100</v>
      </c>
    </row>
    <row r="104" spans="1:13" s="25" customFormat="1" ht="30.75" customHeight="1">
      <c r="A104" s="80" t="s">
        <v>209</v>
      </c>
      <c r="B104" s="81"/>
      <c r="C104" s="41" t="s">
        <v>210</v>
      </c>
      <c r="D104" s="42" t="s">
        <v>45</v>
      </c>
      <c r="E104" s="43" t="s">
        <v>41</v>
      </c>
      <c r="F104" s="14">
        <v>1</v>
      </c>
      <c r="G104" s="17" t="s">
        <v>77</v>
      </c>
      <c r="H104" s="15">
        <v>42185</v>
      </c>
      <c r="I104" s="15">
        <f>H104+7</f>
        <v>42192</v>
      </c>
      <c r="J104" s="15">
        <f>I104+14</f>
        <v>42206</v>
      </c>
      <c r="K104" s="15">
        <f>J104+14</f>
        <v>42220</v>
      </c>
      <c r="L104" s="15">
        <f>K104+7</f>
        <v>42227</v>
      </c>
      <c r="M104" s="15">
        <v>43100</v>
      </c>
    </row>
    <row r="105" spans="1:13" s="19" customFormat="1" ht="28.5" customHeight="1">
      <c r="A105" s="79" t="s">
        <v>58</v>
      </c>
      <c r="B105" s="79"/>
      <c r="C105" s="18" t="s">
        <v>44</v>
      </c>
      <c r="D105" s="44" t="s">
        <v>46</v>
      </c>
      <c r="E105" s="20" t="s">
        <v>44</v>
      </c>
      <c r="F105" s="14"/>
      <c r="G105" s="17" t="s">
        <v>77</v>
      </c>
      <c r="H105" s="15" t="s">
        <v>48</v>
      </c>
      <c r="I105" s="15"/>
      <c r="J105" s="15"/>
      <c r="K105" s="15"/>
      <c r="L105" s="15">
        <v>40360</v>
      </c>
      <c r="M105" s="15">
        <v>43100</v>
      </c>
    </row>
    <row r="106" spans="1:13" s="19" customFormat="1" ht="21.75" customHeight="1">
      <c r="A106" s="79" t="s">
        <v>62</v>
      </c>
      <c r="B106" s="79"/>
      <c r="C106" s="18" t="s">
        <v>63</v>
      </c>
      <c r="D106" s="44" t="s">
        <v>45</v>
      </c>
      <c r="E106" s="20" t="s">
        <v>64</v>
      </c>
      <c r="F106" s="14">
        <v>1</v>
      </c>
      <c r="G106" s="17" t="s">
        <v>77</v>
      </c>
      <c r="H106" s="15">
        <v>40364</v>
      </c>
      <c r="I106" s="15"/>
      <c r="J106" s="15"/>
      <c r="K106" s="15"/>
      <c r="L106" s="15">
        <v>40396</v>
      </c>
      <c r="M106" s="15">
        <v>40427</v>
      </c>
    </row>
    <row r="107" spans="1:13" s="19" customFormat="1" ht="22.5" customHeight="1">
      <c r="A107" s="79" t="s">
        <v>69</v>
      </c>
      <c r="B107" s="79"/>
      <c r="C107" s="18" t="s">
        <v>65</v>
      </c>
      <c r="D107" s="8" t="s">
        <v>50</v>
      </c>
      <c r="E107" s="20"/>
      <c r="F107" s="14"/>
      <c r="G107" s="17" t="s">
        <v>77</v>
      </c>
      <c r="H107" s="15" t="s">
        <v>48</v>
      </c>
      <c r="I107" s="15"/>
      <c r="J107" s="15"/>
      <c r="K107" s="15"/>
      <c r="L107" s="15" t="s">
        <v>48</v>
      </c>
      <c r="M107" s="15">
        <v>43100</v>
      </c>
    </row>
    <row r="108" spans="1:13" s="19" customFormat="1" ht="33.75" customHeight="1">
      <c r="A108" s="79" t="s">
        <v>97</v>
      </c>
      <c r="B108" s="79"/>
      <c r="C108" s="18" t="s">
        <v>98</v>
      </c>
      <c r="D108" s="42" t="s">
        <v>7</v>
      </c>
      <c r="E108" s="43" t="s">
        <v>8</v>
      </c>
      <c r="F108" s="14">
        <v>1</v>
      </c>
      <c r="G108" s="17" t="s">
        <v>77</v>
      </c>
      <c r="H108" s="15">
        <v>40819</v>
      </c>
      <c r="I108" s="15">
        <v>40823</v>
      </c>
      <c r="J108" s="15">
        <v>40836</v>
      </c>
      <c r="K108" s="15">
        <v>40863</v>
      </c>
      <c r="L108" s="15">
        <v>40909</v>
      </c>
      <c r="M108" s="15">
        <v>41487</v>
      </c>
    </row>
    <row r="109" spans="1:13" s="19" customFormat="1" ht="33.75" customHeight="1">
      <c r="A109" s="79" t="s">
        <v>129</v>
      </c>
      <c r="B109" s="79"/>
      <c r="C109" s="18" t="s">
        <v>130</v>
      </c>
      <c r="D109" s="42" t="s">
        <v>7</v>
      </c>
      <c r="E109" s="43" t="s">
        <v>8</v>
      </c>
      <c r="F109" s="14">
        <v>1</v>
      </c>
      <c r="G109" s="17" t="s">
        <v>77</v>
      </c>
      <c r="H109" s="15">
        <v>40946</v>
      </c>
      <c r="I109" s="15">
        <v>40948</v>
      </c>
      <c r="J109" s="15">
        <v>40956</v>
      </c>
      <c r="K109" s="15">
        <v>40956</v>
      </c>
      <c r="L109" s="15">
        <v>40969</v>
      </c>
      <c r="M109" s="15">
        <v>41518</v>
      </c>
    </row>
    <row r="110" spans="1:13" s="19" customFormat="1" ht="33.75" customHeight="1">
      <c r="A110" s="80" t="s">
        <v>181</v>
      </c>
      <c r="B110" s="81"/>
      <c r="C110" s="18" t="s">
        <v>182</v>
      </c>
      <c r="D110" s="42" t="s">
        <v>7</v>
      </c>
      <c r="E110" s="43" t="s">
        <v>8</v>
      </c>
      <c r="F110" s="14">
        <v>1</v>
      </c>
      <c r="G110" s="17" t="s">
        <v>77</v>
      </c>
      <c r="H110" s="15">
        <v>41496</v>
      </c>
      <c r="I110" s="15">
        <v>41498</v>
      </c>
      <c r="J110" s="15">
        <f>I110+7</f>
        <v>41505</v>
      </c>
      <c r="K110" s="15">
        <f>J110+7</f>
        <v>41512</v>
      </c>
      <c r="L110" s="15">
        <f>K110+21</f>
        <v>41533</v>
      </c>
      <c r="M110" s="15">
        <v>42369</v>
      </c>
    </row>
    <row r="111" spans="1:13" s="19" customFormat="1" ht="33.75" customHeight="1">
      <c r="A111" s="80" t="s">
        <v>187</v>
      </c>
      <c r="B111" s="81"/>
      <c r="C111" s="18" t="s">
        <v>188</v>
      </c>
      <c r="D111" s="42" t="s">
        <v>7</v>
      </c>
      <c r="E111" s="43" t="s">
        <v>8</v>
      </c>
      <c r="F111" s="14">
        <v>1</v>
      </c>
      <c r="G111" s="17" t="s">
        <v>77</v>
      </c>
      <c r="H111" s="15">
        <v>41532</v>
      </c>
      <c r="I111" s="15">
        <v>41534</v>
      </c>
      <c r="J111" s="15">
        <f>I111+7</f>
        <v>41541</v>
      </c>
      <c r="K111" s="15">
        <f>J111+7</f>
        <v>41548</v>
      </c>
      <c r="L111" s="15">
        <f>K111+21</f>
        <v>41569</v>
      </c>
      <c r="M111" s="15">
        <v>43100</v>
      </c>
    </row>
    <row r="112" spans="1:13" s="19" customFormat="1" ht="33.75" customHeight="1">
      <c r="A112" s="80" t="s">
        <v>223</v>
      </c>
      <c r="B112" s="81"/>
      <c r="C112" s="18" t="s">
        <v>224</v>
      </c>
      <c r="D112" s="9" t="s">
        <v>7</v>
      </c>
      <c r="E112" s="8" t="s">
        <v>8</v>
      </c>
      <c r="F112" s="14">
        <v>1</v>
      </c>
      <c r="G112" s="17" t="s">
        <v>77</v>
      </c>
      <c r="H112" s="15">
        <v>41654</v>
      </c>
      <c r="I112" s="15">
        <f>H112+7</f>
        <v>41661</v>
      </c>
      <c r="J112" s="15">
        <f>I112+14</f>
        <v>41675</v>
      </c>
      <c r="K112" s="15">
        <f>J112+21</f>
        <v>41696</v>
      </c>
      <c r="L112" s="15">
        <f>K112+3</f>
        <v>41699</v>
      </c>
      <c r="M112" s="15">
        <v>43100</v>
      </c>
    </row>
    <row r="113" spans="1:13" s="19" customFormat="1" ht="33.75" customHeight="1">
      <c r="A113" s="80" t="s">
        <v>227</v>
      </c>
      <c r="B113" s="81"/>
      <c r="C113" s="18" t="s">
        <v>188</v>
      </c>
      <c r="D113" s="42" t="s">
        <v>7</v>
      </c>
      <c r="E113" s="43" t="s">
        <v>8</v>
      </c>
      <c r="F113" s="14">
        <v>1</v>
      </c>
      <c r="G113" s="17" t="s">
        <v>77</v>
      </c>
      <c r="H113" s="15">
        <v>41820</v>
      </c>
      <c r="I113" s="15">
        <f>H113+1</f>
        <v>41821</v>
      </c>
      <c r="J113" s="15">
        <f aca="true" t="shared" si="1" ref="J113:K115">I113+7</f>
        <v>41828</v>
      </c>
      <c r="K113" s="15">
        <f>J113+30</f>
        <v>41858</v>
      </c>
      <c r="L113" s="15">
        <f>K113+40</f>
        <v>41898</v>
      </c>
      <c r="M113" s="15">
        <v>42004</v>
      </c>
    </row>
    <row r="114" spans="1:13" s="19" customFormat="1" ht="33.75" customHeight="1">
      <c r="A114" s="80" t="s">
        <v>228</v>
      </c>
      <c r="B114" s="81"/>
      <c r="C114" s="18" t="s">
        <v>188</v>
      </c>
      <c r="D114" s="42" t="s">
        <v>7</v>
      </c>
      <c r="E114" s="43" t="s">
        <v>8</v>
      </c>
      <c r="F114" s="14">
        <v>1</v>
      </c>
      <c r="G114" s="17" t="s">
        <v>77</v>
      </c>
      <c r="H114" s="15">
        <v>41669</v>
      </c>
      <c r="I114" s="15">
        <f>H114+1</f>
        <v>41670</v>
      </c>
      <c r="J114" s="15">
        <f t="shared" si="1"/>
        <v>41677</v>
      </c>
      <c r="K114" s="15">
        <f t="shared" si="1"/>
        <v>41684</v>
      </c>
      <c r="L114" s="15">
        <f>K114+14</f>
        <v>41698</v>
      </c>
      <c r="M114" s="15">
        <v>42004</v>
      </c>
    </row>
    <row r="115" spans="1:13" s="19" customFormat="1" ht="33.75" customHeight="1">
      <c r="A115" s="80" t="s">
        <v>231</v>
      </c>
      <c r="B115" s="81"/>
      <c r="C115" s="18" t="s">
        <v>232</v>
      </c>
      <c r="D115" s="42" t="s">
        <v>7</v>
      </c>
      <c r="E115" s="43" t="s">
        <v>8</v>
      </c>
      <c r="F115" s="14">
        <v>1</v>
      </c>
      <c r="G115" s="17" t="s">
        <v>77</v>
      </c>
      <c r="H115" s="15">
        <v>41881</v>
      </c>
      <c r="I115" s="15">
        <f>H115+1</f>
        <v>41882</v>
      </c>
      <c r="J115" s="15">
        <f t="shared" si="1"/>
        <v>41889</v>
      </c>
      <c r="K115" s="15">
        <f t="shared" si="1"/>
        <v>41896</v>
      </c>
      <c r="L115" s="15">
        <f>K115+14</f>
        <v>41910</v>
      </c>
      <c r="M115" s="15">
        <v>42369</v>
      </c>
    </row>
    <row r="116" spans="1:13" s="24" customFormat="1" ht="12.75">
      <c r="A116" s="62"/>
      <c r="B116" s="62"/>
      <c r="C116" s="62"/>
      <c r="D116" s="62"/>
      <c r="E116" s="58"/>
      <c r="F116" s="14"/>
      <c r="G116" s="17"/>
      <c r="H116" s="15"/>
      <c r="I116" s="15"/>
      <c r="J116" s="15"/>
      <c r="K116" s="15"/>
      <c r="L116" s="15"/>
      <c r="M116" s="15"/>
    </row>
    <row r="117" spans="1:13" s="24" customFormat="1" ht="12.75">
      <c r="A117" s="62"/>
      <c r="B117" s="62"/>
      <c r="C117" s="62"/>
      <c r="D117" s="62"/>
      <c r="E117" s="58"/>
      <c r="F117" s="14"/>
      <c r="G117" s="17"/>
      <c r="H117" s="15"/>
      <c r="I117" s="15"/>
      <c r="J117" s="15"/>
      <c r="K117" s="15"/>
      <c r="L117" s="15"/>
      <c r="M117" s="15"/>
    </row>
    <row r="118" spans="1:13" s="24" customFormat="1" ht="36.75" customHeight="1">
      <c r="A118" s="77" t="s">
        <v>164</v>
      </c>
      <c r="B118" s="77"/>
      <c r="C118" s="77"/>
      <c r="D118" s="77"/>
      <c r="E118" s="77"/>
      <c r="F118" s="68"/>
      <c r="G118" s="69"/>
      <c r="H118" s="70"/>
      <c r="I118" s="70"/>
      <c r="J118" s="70"/>
      <c r="K118" s="70"/>
      <c r="L118" s="70"/>
      <c r="M118" s="70"/>
    </row>
    <row r="119" spans="1:13" s="24" customFormat="1" ht="12.75">
      <c r="A119" s="79" t="s">
        <v>31</v>
      </c>
      <c r="B119" s="79"/>
      <c r="C119" s="4" t="s">
        <v>152</v>
      </c>
      <c r="D119" s="8" t="s">
        <v>7</v>
      </c>
      <c r="E119" s="5" t="s">
        <v>90</v>
      </c>
      <c r="F119" s="14">
        <v>1</v>
      </c>
      <c r="G119" s="17" t="s">
        <v>77</v>
      </c>
      <c r="H119" s="15">
        <v>40287</v>
      </c>
      <c r="I119" s="15"/>
      <c r="J119" s="15"/>
      <c r="K119" s="15"/>
      <c r="L119" s="15">
        <v>40316</v>
      </c>
      <c r="M119" s="15">
        <v>41596</v>
      </c>
    </row>
    <row r="120" spans="1:13" s="24" customFormat="1" ht="28.5" customHeight="1">
      <c r="A120" s="79" t="s">
        <v>40</v>
      </c>
      <c r="B120" s="79"/>
      <c r="C120" s="4" t="s">
        <v>20</v>
      </c>
      <c r="D120" s="8" t="s">
        <v>7</v>
      </c>
      <c r="E120" s="5" t="s">
        <v>10</v>
      </c>
      <c r="F120" s="14">
        <v>1</v>
      </c>
      <c r="G120" s="17" t="s">
        <v>77</v>
      </c>
      <c r="H120" s="15">
        <v>40387</v>
      </c>
      <c r="I120" s="15">
        <v>40393</v>
      </c>
      <c r="J120" s="15">
        <v>40421</v>
      </c>
      <c r="K120" s="15">
        <v>40442</v>
      </c>
      <c r="L120" s="15">
        <v>40448</v>
      </c>
      <c r="M120" s="15">
        <v>40939</v>
      </c>
    </row>
    <row r="121" spans="1:13" s="24" customFormat="1" ht="12.75">
      <c r="A121" s="79" t="s">
        <v>40</v>
      </c>
      <c r="B121" s="79"/>
      <c r="C121" s="4" t="s">
        <v>229</v>
      </c>
      <c r="D121" s="8" t="s">
        <v>7</v>
      </c>
      <c r="E121" s="5" t="s">
        <v>10</v>
      </c>
      <c r="F121" s="14">
        <v>1</v>
      </c>
      <c r="G121" s="17" t="s">
        <v>77</v>
      </c>
      <c r="H121" s="15">
        <v>114038</v>
      </c>
      <c r="I121" s="15">
        <v>40991</v>
      </c>
      <c r="J121" s="15">
        <v>41022</v>
      </c>
      <c r="K121" s="15">
        <v>41086</v>
      </c>
      <c r="L121" s="15">
        <v>41089</v>
      </c>
      <c r="M121" s="15">
        <v>41454</v>
      </c>
    </row>
    <row r="122" spans="1:13" s="24" customFormat="1" ht="28.5" customHeight="1">
      <c r="A122" s="79" t="s">
        <v>208</v>
      </c>
      <c r="B122" s="79"/>
      <c r="C122" s="4" t="s">
        <v>207</v>
      </c>
      <c r="D122" s="8" t="s">
        <v>7</v>
      </c>
      <c r="E122" s="5" t="s">
        <v>150</v>
      </c>
      <c r="F122" s="14">
        <v>1</v>
      </c>
      <c r="G122" s="17" t="s">
        <v>77</v>
      </c>
      <c r="H122" s="15">
        <v>41426</v>
      </c>
      <c r="I122" s="15">
        <f>H122+14</f>
        <v>41440</v>
      </c>
      <c r="J122" s="15">
        <f aca="true" t="shared" si="2" ref="J122:K124">I122+15</f>
        <v>41455</v>
      </c>
      <c r="K122" s="15">
        <f t="shared" si="2"/>
        <v>41470</v>
      </c>
      <c r="L122" s="15">
        <v>41456</v>
      </c>
      <c r="M122" s="15">
        <v>42369</v>
      </c>
    </row>
    <row r="123" spans="1:13" ht="30.75" customHeight="1">
      <c r="A123" s="79" t="s">
        <v>180</v>
      </c>
      <c r="B123" s="79"/>
      <c r="C123" s="4" t="s">
        <v>238</v>
      </c>
      <c r="D123" s="8" t="s">
        <v>7</v>
      </c>
      <c r="E123" s="5" t="s">
        <v>10</v>
      </c>
      <c r="F123" s="14">
        <v>1</v>
      </c>
      <c r="G123" s="17" t="s">
        <v>77</v>
      </c>
      <c r="H123" s="15">
        <v>41426</v>
      </c>
      <c r="I123" s="15">
        <f>H123+14</f>
        <v>41440</v>
      </c>
      <c r="J123" s="15">
        <f t="shared" si="2"/>
        <v>41455</v>
      </c>
      <c r="K123" s="15">
        <f t="shared" si="2"/>
        <v>41470</v>
      </c>
      <c r="L123" s="15">
        <f>K123+17</f>
        <v>41487</v>
      </c>
      <c r="M123" s="15">
        <f>L123+500</f>
        <v>41987</v>
      </c>
    </row>
    <row r="124" spans="1:13" s="24" customFormat="1" ht="21" customHeight="1">
      <c r="A124" s="80" t="s">
        <v>206</v>
      </c>
      <c r="B124" s="81"/>
      <c r="C124" s="4" t="s">
        <v>149</v>
      </c>
      <c r="D124" s="8" t="s">
        <v>7</v>
      </c>
      <c r="E124" s="5" t="s">
        <v>10</v>
      </c>
      <c r="F124" s="14">
        <v>1</v>
      </c>
      <c r="G124" s="17" t="s">
        <v>77</v>
      </c>
      <c r="H124" s="15">
        <v>42125</v>
      </c>
      <c r="I124" s="15">
        <f>H124+14</f>
        <v>42139</v>
      </c>
      <c r="J124" s="15">
        <f t="shared" si="2"/>
        <v>42154</v>
      </c>
      <c r="K124" s="15">
        <f t="shared" si="2"/>
        <v>42169</v>
      </c>
      <c r="L124" s="15">
        <f>K124+17</f>
        <v>42186</v>
      </c>
      <c r="M124" s="15">
        <f>L124+120</f>
        <v>42306</v>
      </c>
    </row>
    <row r="125" spans="1:13" s="24" customFormat="1" ht="12.75">
      <c r="A125" s="62"/>
      <c r="B125" s="62"/>
      <c r="C125" s="62"/>
      <c r="D125" s="62"/>
      <c r="E125" s="63"/>
      <c r="F125" s="14"/>
      <c r="G125" s="17"/>
      <c r="H125" s="15"/>
      <c r="I125" s="15"/>
      <c r="J125" s="15"/>
      <c r="K125" s="15"/>
      <c r="L125" s="15"/>
      <c r="M125" s="15"/>
    </row>
    <row r="126" spans="1:13" s="24" customFormat="1" ht="33" customHeight="1">
      <c r="A126" s="77" t="s">
        <v>165</v>
      </c>
      <c r="B126" s="77"/>
      <c r="C126" s="77"/>
      <c r="D126" s="77"/>
      <c r="E126" s="77"/>
      <c r="F126" s="68"/>
      <c r="G126" s="69"/>
      <c r="H126" s="70"/>
      <c r="I126" s="70"/>
      <c r="J126" s="70"/>
      <c r="K126" s="70"/>
      <c r="L126" s="70"/>
      <c r="M126" s="70"/>
    </row>
    <row r="127" spans="1:13" ht="12.75">
      <c r="A127" s="79" t="s">
        <v>59</v>
      </c>
      <c r="B127" s="79"/>
      <c r="C127" s="10" t="s">
        <v>117</v>
      </c>
      <c r="D127" s="9" t="s">
        <v>7</v>
      </c>
      <c r="E127" s="5" t="s">
        <v>11</v>
      </c>
      <c r="F127" s="14">
        <v>1</v>
      </c>
      <c r="G127" s="17" t="s">
        <v>77</v>
      </c>
      <c r="H127" s="15">
        <v>40522</v>
      </c>
      <c r="I127" s="15">
        <v>40528</v>
      </c>
      <c r="J127" s="15">
        <v>40562</v>
      </c>
      <c r="K127" s="15">
        <v>40654</v>
      </c>
      <c r="L127" s="15">
        <v>40676</v>
      </c>
      <c r="M127" s="15">
        <v>40819</v>
      </c>
    </row>
    <row r="128" spans="1:13" ht="25.5">
      <c r="A128" s="79" t="s">
        <v>60</v>
      </c>
      <c r="B128" s="79"/>
      <c r="C128" s="10" t="s">
        <v>61</v>
      </c>
      <c r="D128" s="9" t="s">
        <v>45</v>
      </c>
      <c r="E128" s="5" t="s">
        <v>41</v>
      </c>
      <c r="F128" s="14">
        <v>1</v>
      </c>
      <c r="G128" s="17" t="s">
        <v>77</v>
      </c>
      <c r="H128" s="15">
        <v>40380</v>
      </c>
      <c r="I128" s="15">
        <v>40423</v>
      </c>
      <c r="J128" s="15">
        <v>40437</v>
      </c>
      <c r="K128" s="15">
        <v>40454</v>
      </c>
      <c r="L128" s="15">
        <v>40476</v>
      </c>
      <c r="M128" s="15">
        <v>40507</v>
      </c>
    </row>
    <row r="129" spans="1:13" ht="12.75">
      <c r="A129" s="80" t="s">
        <v>105</v>
      </c>
      <c r="B129" s="81"/>
      <c r="C129" s="10" t="s">
        <v>106</v>
      </c>
      <c r="D129" s="9" t="s">
        <v>7</v>
      </c>
      <c r="E129" s="5" t="s">
        <v>10</v>
      </c>
      <c r="F129" s="14">
        <v>1</v>
      </c>
      <c r="G129" s="17" t="s">
        <v>77</v>
      </c>
      <c r="H129" s="15">
        <v>41944</v>
      </c>
      <c r="I129" s="15">
        <f>H129+14</f>
        <v>41958</v>
      </c>
      <c r="J129" s="15">
        <f>I129+15</f>
        <v>41973</v>
      </c>
      <c r="K129" s="15">
        <f>J129+15</f>
        <v>41988</v>
      </c>
      <c r="L129" s="15">
        <f>K129+17</f>
        <v>42005</v>
      </c>
      <c r="M129" s="15">
        <f>L129+500</f>
        <v>42505</v>
      </c>
    </row>
    <row r="130" spans="1:13" ht="25.5">
      <c r="A130" s="80" t="s">
        <v>183</v>
      </c>
      <c r="B130" s="81"/>
      <c r="C130" s="10" t="s">
        <v>184</v>
      </c>
      <c r="D130" s="9" t="s">
        <v>45</v>
      </c>
      <c r="E130" s="5" t="s">
        <v>41</v>
      </c>
      <c r="F130" s="14">
        <v>1</v>
      </c>
      <c r="G130" s="17" t="s">
        <v>189</v>
      </c>
      <c r="H130" s="15">
        <v>41496</v>
      </c>
      <c r="I130" s="15">
        <f aca="true" t="shared" si="3" ref="I130:K131">H130+7</f>
        <v>41503</v>
      </c>
      <c r="J130" s="15">
        <f t="shared" si="3"/>
        <v>41510</v>
      </c>
      <c r="K130" s="15">
        <f t="shared" si="3"/>
        <v>41517</v>
      </c>
      <c r="L130" s="15">
        <f>K130+2</f>
        <v>41519</v>
      </c>
      <c r="M130" s="15">
        <v>41639</v>
      </c>
    </row>
    <row r="131" spans="1:13" ht="25.5">
      <c r="A131" s="80" t="s">
        <v>274</v>
      </c>
      <c r="B131" s="81"/>
      <c r="C131" s="10" t="s">
        <v>184</v>
      </c>
      <c r="D131" s="9" t="s">
        <v>45</v>
      </c>
      <c r="E131" s="5" t="s">
        <v>41</v>
      </c>
      <c r="F131" s="14">
        <v>1</v>
      </c>
      <c r="G131" s="17" t="s">
        <v>77</v>
      </c>
      <c r="H131" s="15">
        <v>41922</v>
      </c>
      <c r="I131" s="15">
        <f t="shared" si="3"/>
        <v>41929</v>
      </c>
      <c r="J131" s="15">
        <f t="shared" si="3"/>
        <v>41936</v>
      </c>
      <c r="K131" s="15">
        <f t="shared" si="3"/>
        <v>41943</v>
      </c>
      <c r="L131" s="15">
        <f>K131+2</f>
        <v>41945</v>
      </c>
      <c r="M131" s="15">
        <f>L131+30</f>
        <v>41975</v>
      </c>
    </row>
  </sheetData>
  <sheetProtection/>
  <mergeCells count="121">
    <mergeCell ref="A65:B65"/>
    <mergeCell ref="A10:B10"/>
    <mergeCell ref="A11:B11"/>
    <mergeCell ref="A61:B61"/>
    <mergeCell ref="A62:B62"/>
    <mergeCell ref="A24:B24"/>
    <mergeCell ref="A37:B37"/>
    <mergeCell ref="A54:B54"/>
    <mergeCell ref="A40:B40"/>
    <mergeCell ref="A41:B41"/>
    <mergeCell ref="A22:E22"/>
    <mergeCell ref="A123:B123"/>
    <mergeCell ref="A108:B108"/>
    <mergeCell ref="A105:B105"/>
    <mergeCell ref="A110:B110"/>
    <mergeCell ref="A112:B112"/>
    <mergeCell ref="A114:B114"/>
    <mergeCell ref="A96:E96"/>
    <mergeCell ref="A93:B93"/>
    <mergeCell ref="A85:B85"/>
    <mergeCell ref="A83:B83"/>
    <mergeCell ref="A82:E82"/>
    <mergeCell ref="A86:B86"/>
    <mergeCell ref="A119:B119"/>
    <mergeCell ref="A115:B115"/>
    <mergeCell ref="A21:E21"/>
    <mergeCell ref="A34:B34"/>
    <mergeCell ref="A31:B31"/>
    <mergeCell ref="A32:B32"/>
    <mergeCell ref="A30:B30"/>
    <mergeCell ref="A26:B26"/>
    <mergeCell ref="A109:B109"/>
    <mergeCell ref="A35:B35"/>
    <mergeCell ref="A57:B57"/>
    <mergeCell ref="A42:B42"/>
    <mergeCell ref="A46:B46"/>
    <mergeCell ref="A47:B47"/>
    <mergeCell ref="A53:B53"/>
    <mergeCell ref="A43:B43"/>
    <mergeCell ref="A120:B120"/>
    <mergeCell ref="A128:B128"/>
    <mergeCell ref="A122:B122"/>
    <mergeCell ref="A124:B124"/>
    <mergeCell ref="A127:B127"/>
    <mergeCell ref="A23:B23"/>
    <mergeCell ref="A33:B33"/>
    <mergeCell ref="A29:B29"/>
    <mergeCell ref="A25:B25"/>
    <mergeCell ref="A28:B28"/>
    <mergeCell ref="A27:B27"/>
    <mergeCell ref="A45:B45"/>
    <mergeCell ref="A55:B55"/>
    <mergeCell ref="A36:B36"/>
    <mergeCell ref="A39:B39"/>
    <mergeCell ref="A63:B63"/>
    <mergeCell ref="A64:B64"/>
    <mergeCell ref="A56:B56"/>
    <mergeCell ref="A59:B59"/>
    <mergeCell ref="A60:B60"/>
    <mergeCell ref="A58:B58"/>
    <mergeCell ref="A71:B71"/>
    <mergeCell ref="A70:B70"/>
    <mergeCell ref="A67:E67"/>
    <mergeCell ref="A68:B68"/>
    <mergeCell ref="A69:B69"/>
    <mergeCell ref="A52:B52"/>
    <mergeCell ref="A49:B49"/>
    <mergeCell ref="A51:B51"/>
    <mergeCell ref="A44:B44"/>
    <mergeCell ref="A50:B50"/>
    <mergeCell ref="A38:B38"/>
    <mergeCell ref="A48:B48"/>
    <mergeCell ref="A19:B19"/>
    <mergeCell ref="A14:B14"/>
    <mergeCell ref="A17:B17"/>
    <mergeCell ref="A16:B16"/>
    <mergeCell ref="A15:B15"/>
    <mergeCell ref="A13:E13"/>
    <mergeCell ref="A18:B18"/>
    <mergeCell ref="A1:B1"/>
    <mergeCell ref="A4:B4"/>
    <mergeCell ref="A5:B5"/>
    <mergeCell ref="A6:B6"/>
    <mergeCell ref="A7:B7"/>
    <mergeCell ref="A8:B8"/>
    <mergeCell ref="A2:E2"/>
    <mergeCell ref="A3:E3"/>
    <mergeCell ref="A9:B9"/>
    <mergeCell ref="A91:B91"/>
    <mergeCell ref="A76:B76"/>
    <mergeCell ref="A75:B75"/>
    <mergeCell ref="A78:B78"/>
    <mergeCell ref="A77:B77"/>
    <mergeCell ref="A84:B84"/>
    <mergeCell ref="A92:B92"/>
    <mergeCell ref="A72:B72"/>
    <mergeCell ref="A79:B79"/>
    <mergeCell ref="A73:B73"/>
    <mergeCell ref="A74:B74"/>
    <mergeCell ref="A80:B80"/>
    <mergeCell ref="A106:B106"/>
    <mergeCell ref="A88:B88"/>
    <mergeCell ref="A87:B87"/>
    <mergeCell ref="A98:B98"/>
    <mergeCell ref="A99:B99"/>
    <mergeCell ref="A97:B97"/>
    <mergeCell ref="A90:E90"/>
    <mergeCell ref="A101:B101"/>
    <mergeCell ref="A100:B100"/>
    <mergeCell ref="A121:B121"/>
    <mergeCell ref="A107:B107"/>
    <mergeCell ref="A104:B104"/>
    <mergeCell ref="A118:E118"/>
    <mergeCell ref="A113:B113"/>
    <mergeCell ref="A103:B103"/>
    <mergeCell ref="A102:B102"/>
    <mergeCell ref="A111:B111"/>
    <mergeCell ref="A129:B129"/>
    <mergeCell ref="A130:B130"/>
    <mergeCell ref="A126:E126"/>
    <mergeCell ref="A131:B131"/>
  </mergeCells>
  <printOptions horizontalCentered="1"/>
  <pageMargins left="0.2" right="0.2" top="1" bottom="0.51" header="0.5" footer="0.35"/>
  <pageSetup horizontalDpi="600" verticalDpi="600" orientation="landscape" paperSize="9" scale="45" r:id="rId1"/>
  <headerFooter alignWithMargins="0">
    <oddHeader>&amp;LMacedonia CCT Project October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csr</cp:lastModifiedBy>
  <cp:lastPrinted>2014-08-20T12:39:39Z</cp:lastPrinted>
  <dcterms:created xsi:type="dcterms:W3CDTF">2007-02-16T14:49:01Z</dcterms:created>
  <dcterms:modified xsi:type="dcterms:W3CDTF">2014-10-10T09:26:56Z</dcterms:modified>
  <cp:category/>
  <cp:version/>
  <cp:contentType/>
  <cp:contentStatus/>
</cp:coreProperties>
</file>